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30" windowWidth="20550" windowHeight="5565"/>
  </bookViews>
  <sheets>
    <sheet name="EAEP_ADMIN" sheetId="1" r:id="rId1"/>
    <sheet name="EAEPE_ECON" sheetId="2" r:id="rId2"/>
    <sheet name="EAEP_FUNC" sheetId="3" r:id="rId3"/>
    <sheet name="EAEP_OBJGASTO" sheetId="4" r:id="rId4"/>
    <sheet name="CAT_PROGRAM" sheetId="5" r:id="rId5"/>
  </sheets>
  <calcPr calcId="145621"/>
</workbook>
</file>

<file path=xl/calcChain.xml><?xml version="1.0" encoding="utf-8"?>
<calcChain xmlns="http://schemas.openxmlformats.org/spreadsheetml/2006/main">
  <c r="J9" i="5" l="1"/>
  <c r="B5" i="5"/>
  <c r="B5" i="4"/>
  <c r="B5" i="3"/>
  <c r="B5" i="2"/>
  <c r="J17" i="5"/>
  <c r="I17" i="5"/>
  <c r="H17" i="5"/>
  <c r="K17" i="5"/>
  <c r="J13" i="5"/>
  <c r="I13" i="5"/>
  <c r="K13" i="5"/>
  <c r="H13" i="5"/>
  <c r="J10" i="5"/>
  <c r="J19" i="5"/>
  <c r="I10" i="5"/>
  <c r="H10" i="5"/>
  <c r="K10" i="5"/>
  <c r="K18" i="5"/>
  <c r="K16" i="5"/>
  <c r="K15" i="5"/>
  <c r="K14" i="5"/>
  <c r="K12" i="5"/>
  <c r="K11" i="5"/>
  <c r="G18" i="5"/>
  <c r="G16" i="5"/>
  <c r="G15" i="5"/>
  <c r="G14" i="5"/>
  <c r="G12" i="5"/>
  <c r="G11" i="5"/>
  <c r="F17" i="5"/>
  <c r="F13" i="5"/>
  <c r="G13" i="5"/>
  <c r="F10" i="5"/>
  <c r="F26" i="4"/>
  <c r="F27" i="4"/>
  <c r="F28" i="4"/>
  <c r="F29" i="4"/>
  <c r="F30" i="4"/>
  <c r="F31" i="4"/>
  <c r="F32" i="4"/>
  <c r="F33" i="4"/>
  <c r="F34" i="4"/>
  <c r="I45" i="4"/>
  <c r="H45" i="4"/>
  <c r="G45" i="4"/>
  <c r="E45" i="4"/>
  <c r="I40" i="4"/>
  <c r="H40" i="4"/>
  <c r="G40" i="4"/>
  <c r="E40" i="4"/>
  <c r="I35" i="4"/>
  <c r="H35" i="4"/>
  <c r="G35" i="4"/>
  <c r="E35" i="4"/>
  <c r="I25" i="4"/>
  <c r="H25" i="4"/>
  <c r="J25" i="4"/>
  <c r="G25" i="4"/>
  <c r="E25" i="4"/>
  <c r="I16" i="4"/>
  <c r="H16" i="4"/>
  <c r="G16" i="4"/>
  <c r="J16" i="4"/>
  <c r="E16" i="4"/>
  <c r="J46" i="4"/>
  <c r="J45" i="4"/>
  <c r="J44" i="4"/>
  <c r="J43" i="4"/>
  <c r="J42" i="4"/>
  <c r="J41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4" i="4"/>
  <c r="J23" i="4"/>
  <c r="J22" i="4"/>
  <c r="J21" i="4"/>
  <c r="J20" i="4"/>
  <c r="J19" i="4"/>
  <c r="J18" i="4"/>
  <c r="J17" i="4"/>
  <c r="J15" i="4"/>
  <c r="J14" i="4"/>
  <c r="J13" i="4"/>
  <c r="J12" i="4"/>
  <c r="J11" i="4"/>
  <c r="J10" i="4"/>
  <c r="F46" i="4"/>
  <c r="F44" i="4"/>
  <c r="F43" i="4"/>
  <c r="F42" i="4"/>
  <c r="F41" i="4"/>
  <c r="F39" i="4"/>
  <c r="F38" i="4"/>
  <c r="F37" i="4"/>
  <c r="F36" i="4"/>
  <c r="F24" i="4"/>
  <c r="F23" i="4"/>
  <c r="F22" i="4"/>
  <c r="F21" i="4"/>
  <c r="F20" i="4"/>
  <c r="F19" i="4"/>
  <c r="F18" i="4"/>
  <c r="F17" i="4"/>
  <c r="F15" i="4"/>
  <c r="F14" i="4"/>
  <c r="F13" i="4"/>
  <c r="F12" i="4"/>
  <c r="F11" i="4"/>
  <c r="F10" i="4"/>
  <c r="I9" i="4"/>
  <c r="H9" i="4"/>
  <c r="G9" i="4"/>
  <c r="J9" i="4"/>
  <c r="E9" i="4"/>
  <c r="I14" i="3"/>
  <c r="H14" i="3"/>
  <c r="G14" i="3"/>
  <c r="J14" i="3"/>
  <c r="E14" i="3"/>
  <c r="I11" i="3"/>
  <c r="H11" i="3"/>
  <c r="G11" i="3"/>
  <c r="J11" i="3"/>
  <c r="E11" i="3"/>
  <c r="J15" i="3"/>
  <c r="J13" i="3"/>
  <c r="J12" i="3"/>
  <c r="J10" i="3"/>
  <c r="I9" i="3"/>
  <c r="H9" i="3"/>
  <c r="H16" i="3"/>
  <c r="G9" i="3"/>
  <c r="F15" i="3"/>
  <c r="F13" i="3"/>
  <c r="F12" i="3"/>
  <c r="F10" i="3"/>
  <c r="F9" i="3"/>
  <c r="E9" i="3"/>
  <c r="E16" i="3"/>
  <c r="J11" i="2"/>
  <c r="J10" i="2"/>
  <c r="J9" i="2"/>
  <c r="F11" i="2"/>
  <c r="F10" i="2"/>
  <c r="F9" i="2"/>
  <c r="I12" i="2"/>
  <c r="H12" i="2"/>
  <c r="G12" i="2"/>
  <c r="J12" i="2"/>
  <c r="E12" i="2"/>
  <c r="B4" i="5"/>
  <c r="B4" i="4"/>
  <c r="B4" i="3"/>
  <c r="B4" i="2"/>
  <c r="I10" i="1"/>
  <c r="H10" i="1"/>
  <c r="G10" i="1"/>
  <c r="F10" i="1"/>
  <c r="E10" i="1"/>
  <c r="D10" i="1"/>
  <c r="I9" i="1"/>
  <c r="E9" i="1"/>
  <c r="G17" i="5"/>
  <c r="G10" i="5"/>
  <c r="F9" i="5"/>
  <c r="F45" i="4"/>
  <c r="J40" i="4"/>
  <c r="E47" i="4"/>
  <c r="H47" i="4"/>
  <c r="I47" i="4"/>
  <c r="G47" i="4"/>
  <c r="J47" i="4"/>
  <c r="F9" i="4"/>
  <c r="F40" i="4"/>
  <c r="F35" i="4"/>
  <c r="F25" i="4"/>
  <c r="F16" i="4"/>
  <c r="F11" i="3"/>
  <c r="G16" i="3"/>
  <c r="J16" i="3"/>
  <c r="I16" i="3"/>
  <c r="J9" i="3"/>
  <c r="F16" i="3"/>
  <c r="F14" i="3"/>
  <c r="F12" i="2"/>
  <c r="F19" i="5"/>
  <c r="F47" i="4"/>
  <c r="I9" i="5"/>
  <c r="I19" i="5"/>
  <c r="H9" i="5"/>
  <c r="H19" i="5"/>
  <c r="K9" i="5"/>
  <c r="G9" i="5"/>
  <c r="G19" i="5"/>
  <c r="K19" i="5"/>
</calcChain>
</file>

<file path=xl/sharedStrings.xml><?xml version="1.0" encoding="utf-8"?>
<sst xmlns="http://schemas.openxmlformats.org/spreadsheetml/2006/main" count="153" uniqueCount="84">
  <si>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</si>
  <si>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</si>
  <si>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</si>
  <si>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</si>
  <si>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</si>
  <si>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</si>
  <si>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</si>
  <si>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</si>
  <si>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</si>
  <si>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Instituto Mexicano Del Seguro Social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</si>
  <si>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</si>
  <si>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</si>
  <si>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</si>
  <si>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</si>
  <si>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</si>
  <si>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</si>
  <si>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</si>
  <si>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Gasto Corriente</t>
  </si>
  <si>
    <t>Gasto De Capital</t>
  </si>
  <si>
    <t>Pensiones Y Jubilaciones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</si>
  <si>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</si>
  <si>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</si>
  <si>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</si>
  <si>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</si>
  <si>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</si>
  <si>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</si>
  <si>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</si>
  <si>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</si>
  <si>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</si>
  <si>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</si>
  <si>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</si>
  <si>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</si>
  <si>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</si>
  <si>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</si>
  <si>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</si>
  <si>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</si>
  <si>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</si>
  <si>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</si>
  <si>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</si>
  <si>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</si>
  <si>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</si>
  <si>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</si>
  <si>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</si>
  <si>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</si>
  <si>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</si>
  <si>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</si>
  <si>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</si>
  <si>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</si>
  <si>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</si>
  <si>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</si>
  <si>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</si>
  <si>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</si>
  <si>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</si>
  <si>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4400</t>
  </si>
  <si>
    <t>Transferencias, asignaciones, subsidios y otras ayudas</t>
  </si>
  <si>
    <t>Ayudas sociales</t>
  </si>
  <si>
    <t>Pensiones y jubilaciones</t>
  </si>
  <si>
    <t>4900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</si>
  <si>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</si>
  <si>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</si>
  <si>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</si>
  <si>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</si>
  <si>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</si>
  <si>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</si>
  <si>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</si>
  <si>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</si>
  <si>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</si>
  <si>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</si>
  <si>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</si>
  <si>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</si>
  <si>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</si>
  <si>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</si>
  <si>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</si>
  <si>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</si>
  <si>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</si>
  <si>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</si>
  <si>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1/ Las sumas parciales y total pueden no coincidir debido al redondeo.</t>
  </si>
  <si>
    <t>Estado Analítico del Ejercicio del Presupuesto de Egresos
Clasificación Funcional (Finalidad y Función) 1/</t>
  </si>
  <si>
    <t>Estado Analítico del Ejercicio del Presupuesto de Egresos en Clasificación por Objeto del Gasto (Capítulo y Concepto) 1/</t>
  </si>
  <si>
    <t>Gasto por Categoría Programática 1/</t>
  </si>
  <si>
    <t>Estado Analítico del Ejercicio del Presupuesto de Egresos en Clasificación Económica (por Tipo de Gasto) 1/</t>
  </si>
  <si>
    <t>Estado Analítico del Ejercicio del Presupuesto de Egresos en Clasificación Administrativa 1/</t>
  </si>
  <si>
    <t>Del 1 de enero al 30 de junio de 2019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</si>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</sst>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top" wrapText="1"/>
    </xf>
    <xf numFmtId="0" fontId="2" fillId="2" borderId="10" xfId="1" applyFont="1" applyFill="1" applyBorder="1" applyAlignment="1" applyProtection="1">
      <alignment horizontal="left" vertical="top" wrapText="1"/>
    </xf>
    <xf numFmtId="0" fontId="2" fillId="2" borderId="11" xfId="1" applyFont="1" applyFill="1" applyBorder="1" applyAlignment="1" applyProtection="1">
      <alignment horizontal="left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center" wrapText="1"/>
    </xf>
    <xf numFmtId="0" fontId="2" fillId="2" borderId="14" xfId="1" applyFont="1" applyFill="1" applyBorder="1" applyAlignment="1" applyProtection="1">
      <alignment horizontal="left" vertical="top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2" fillId="2" borderId="16" xfId="1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19" xfId="1" applyFont="1" applyFill="1" applyBorder="1" applyAlignment="1" applyProtection="1">
      <alignment horizontal="left" vertical="top" wrapText="1"/>
    </xf>
    <xf numFmtId="0" fontId="5" fillId="0" borderId="20" xfId="1" applyFont="1" applyFill="1" applyBorder="1" applyAlignment="1" applyProtection="1">
      <alignment horizontal="left" vertical="top" wrapText="1"/>
    </xf>
    <xf numFmtId="0" fontId="5" fillId="0" borderId="21" xfId="1" applyFont="1" applyFill="1" applyBorder="1" applyAlignment="1" applyProtection="1">
      <alignment horizontal="left" vertical="top" wrapText="1"/>
    </xf>
    <xf numFmtId="0" fontId="5" fillId="0" borderId="22" xfId="1" applyFont="1" applyFill="1" applyBorder="1" applyAlignment="1" applyProtection="1">
      <alignment horizontal="center" vertical="center" wrapText="1"/>
    </xf>
    <xf numFmtId="0" fontId="5" fillId="0" borderId="23" xfId="1" applyFont="1" applyFill="1" applyBorder="1" applyAlignment="1" applyProtection="1">
      <alignment horizontal="center" vertical="center" wrapText="1"/>
    </xf>
    <xf numFmtId="0" fontId="5" fillId="0" borderId="24" xfId="1" applyFont="1" applyFill="1" applyBorder="1" applyAlignment="1" applyProtection="1">
      <alignment horizontal="left" vertical="top" wrapText="1"/>
    </xf>
    <xf numFmtId="0" fontId="5" fillId="0" borderId="25" xfId="1" applyFont="1" applyFill="1" applyBorder="1" applyAlignment="1" applyProtection="1">
      <alignment horizontal="left" vertical="top" wrapText="1"/>
    </xf>
    <xf numFmtId="0" fontId="5" fillId="0" borderId="26" xfId="1" applyFont="1" applyFill="1" applyBorder="1" applyAlignment="1" applyProtection="1">
      <alignment horizontal="left" vertical="top" wrapText="1"/>
    </xf>
    <xf numFmtId="0" fontId="6" fillId="3" borderId="0" xfId="1" applyFont="1" applyFill="1" applyBorder="1" applyAlignment="1" applyProtection="1">
      <alignment horizontal="left" vertical="top" wrapText="1"/>
    </xf>
    <xf numFmtId="3" fontId="2" fillId="2" borderId="27" xfId="0" applyNumberFormat="1" applyFont="1" applyFill="1" applyBorder="1" applyAlignment="1" applyProtection="1">
      <alignment horizontal="right" vertical="center" wrapText="1"/>
    </xf>
    <xf numFmtId="3" fontId="4" fillId="2" borderId="28" xfId="0" applyNumberFormat="1" applyFont="1" applyFill="1" applyBorder="1" applyAlignment="1" applyProtection="1">
      <alignment horizontal="right" vertical="center" wrapText="1"/>
    </xf>
    <xf numFmtId="3" fontId="2" fillId="2" borderId="29" xfId="1" applyNumberFormat="1" applyFont="1" applyFill="1" applyBorder="1" applyAlignment="1" applyProtection="1">
      <alignment horizontal="right" vertical="center" wrapText="1"/>
    </xf>
    <xf numFmtId="3" fontId="4" fillId="2" borderId="30" xfId="1" applyNumberFormat="1" applyFont="1" applyFill="1" applyBorder="1" applyAlignment="1" applyProtection="1">
      <alignment horizontal="right" vertical="center" wrapText="1"/>
    </xf>
    <xf numFmtId="3" fontId="4" fillId="2" borderId="29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3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2" fillId="2" borderId="38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32" xfId="1" applyFont="1" applyFill="1" applyBorder="1" applyAlignment="1" applyProtection="1">
      <alignment horizontal="center" vertical="center" wrapText="1"/>
    </xf>
    <xf numFmtId="0" fontId="4" fillId="2" borderId="31" xfId="1" applyFont="1" applyFill="1" applyBorder="1" applyAlignment="1" applyProtection="1">
      <alignment horizontal="center" vertical="center" wrapText="1"/>
    </xf>
    <xf numFmtId="0" fontId="4" fillId="2" borderId="33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34" xfId="1" applyFont="1" applyFill="1" applyBorder="1" applyAlignment="1" applyProtection="1">
      <alignment horizontal="center" vertical="center" wrapText="1"/>
    </xf>
    <xf numFmtId="0" fontId="4" fillId="2" borderId="35" xfId="1" applyFont="1" applyFill="1" applyBorder="1" applyAlignment="1" applyProtection="1">
      <alignment horizontal="center" vertical="center" wrapText="1"/>
    </xf>
    <xf numFmtId="0" fontId="4" fillId="2" borderId="36" xfId="1" applyFont="1" applyFill="1" applyBorder="1" applyAlignment="1" applyProtection="1">
      <alignment horizontal="center" vertical="center" wrapText="1"/>
    </xf>
    <xf numFmtId="0" fontId="4" fillId="2" borderId="37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39" xfId="1" applyFont="1" applyFill="1" applyBorder="1" applyAlignment="1" applyProtection="1">
      <alignment horizontal="center" vertical="center" wrapText="1"/>
    </xf>
    <xf numFmtId="0" fontId="4" fillId="2" borderId="30" xfId="1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3" xfId="1" applyFont="1" applyFill="1" applyBorder="1" applyAlignment="1" applyProtection="1">
      <alignment horizontal="left" vertical="center" wrapText="1"/>
    </xf>
    <xf numFmtId="0" fontId="5" fillId="0" borderId="40" xfId="1" applyFont="1" applyFill="1" applyBorder="1" applyAlignment="1" applyProtection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wrapText="1"/>
    </xf>
    <xf numFmtId="0" fontId="4" fillId="2" borderId="43" xfId="1" applyFont="1" applyFill="1" applyBorder="1" applyAlignment="1" applyProtection="1">
      <alignment horizontal="left" vertical="center" wrapText="1"/>
    </xf>
    <xf numFmtId="0" fontId="4" fillId="2" borderId="44" xfId="1" applyFont="1" applyFill="1" applyBorder="1" applyAlignment="1" applyProtection="1">
      <alignment horizontal="left" vertical="center" wrapText="1"/>
    </xf>
    <xf numFmtId="0" fontId="4" fillId="2" borderId="45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106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07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309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4119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514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tabSelected="1" zoomScaleNormal="100" zoomScaleSheetLayoutView="100" workbookViewId="0">
      <selection activeCell="E9" sqref="E9"/>
    </sheetView>
  </sheetViews>
  <sheetFormatPr baseColWidth="10" defaultColWidth="9.140625" defaultRowHeight="15"/>
  <cols>
    <col min="1" max="1" width="4.140625" style="2" customWidth="1"/>
    <col min="2" max="2" width="2.5703125" style="2" customWidth="1"/>
    <col min="3" max="3" width="53.28515625" style="2" customWidth="1"/>
    <col min="4" max="9" width="19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43" t="s">
        <v>9</v>
      </c>
      <c r="C2" s="44"/>
      <c r="D2" s="44"/>
      <c r="E2" s="44"/>
      <c r="F2" s="44"/>
      <c r="G2" s="44"/>
      <c r="H2" s="44"/>
      <c r="I2" s="45"/>
      <c r="J2" s="1"/>
    </row>
    <row r="3" spans="1:10" ht="12" customHeight="1">
      <c r="A3" s="1"/>
      <c r="B3" s="46" t="s">
        <v>81</v>
      </c>
      <c r="C3" s="47"/>
      <c r="D3" s="47"/>
      <c r="E3" s="47"/>
      <c r="F3" s="47"/>
      <c r="G3" s="47"/>
      <c r="H3" s="47"/>
      <c r="I3" s="48"/>
      <c r="J3" s="1"/>
    </row>
    <row r="4" spans="1:10" ht="12" customHeight="1">
      <c r="A4" s="1"/>
      <c r="B4" s="46" t="s">
        <v>82</v>
      </c>
      <c r="C4" s="47"/>
      <c r="D4" s="47"/>
      <c r="E4" s="47"/>
      <c r="F4" s="47"/>
      <c r="G4" s="47"/>
      <c r="H4" s="47"/>
      <c r="I4" s="48"/>
      <c r="J4" s="1"/>
    </row>
    <row r="5" spans="1:10" ht="15.75" thickBot="1">
      <c r="A5" s="1"/>
      <c r="B5" s="49" t="s">
        <v>83</v>
      </c>
      <c r="C5" s="50"/>
      <c r="D5" s="50"/>
      <c r="E5" s="50"/>
      <c r="F5" s="50"/>
      <c r="G5" s="50"/>
      <c r="H5" s="50"/>
      <c r="I5" s="51"/>
      <c r="J5" s="1"/>
    </row>
    <row r="6" spans="1:10" ht="15.75" thickBot="1">
      <c r="A6" s="1"/>
      <c r="B6" s="3"/>
      <c r="C6" s="3"/>
      <c r="D6" s="3"/>
      <c r="E6" s="3"/>
      <c r="F6" s="3"/>
      <c r="G6" s="3"/>
      <c r="H6" s="3"/>
      <c r="I6" s="3"/>
      <c r="J6" s="1"/>
    </row>
    <row r="7" spans="1:10" ht="39.950000000000003" customHeight="1">
      <c r="A7" s="1"/>
      <c r="B7" s="52" t="s">
        <v>10</v>
      </c>
      <c r="C7" s="52"/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1"/>
    </row>
    <row r="8" spans="1:10" ht="15" customHeight="1" thickBot="1">
      <c r="A8" s="1"/>
      <c r="B8" s="7"/>
      <c r="C8" s="8"/>
      <c r="D8" s="9" t="s">
        <v>0</v>
      </c>
      <c r="E8" s="9" t="s">
        <v>1</v>
      </c>
      <c r="F8" s="9" t="s">
        <v>2</v>
      </c>
      <c r="G8" s="9" t="s">
        <v>3</v>
      </c>
      <c r="H8" s="9" t="s">
        <v>4</v>
      </c>
      <c r="I8" s="9" t="s">
        <v>5</v>
      </c>
      <c r="J8" s="1"/>
    </row>
    <row r="9" spans="1:10" ht="17.100000000000001" customHeight="1">
      <c r="A9" s="1"/>
      <c r="B9" s="4"/>
      <c r="C9" s="6" t="s">
        <v>6</v>
      </c>
      <c r="D9" s="35">
        <v>339790924472</v>
      </c>
      <c r="E9" s="35">
        <f>F9-D9</f>
        <v>-15092496823</v>
      </c>
      <c r="F9" s="35">
        <v>324698427649</v>
      </c>
      <c r="G9" s="35">
        <v>348712610298.28906</v>
      </c>
      <c r="H9" s="35">
        <v>312240922405.13934</v>
      </c>
      <c r="I9" s="35">
        <f>F9-G9</f>
        <v>-24014182649.289062</v>
      </c>
      <c r="J9" s="1"/>
    </row>
    <row r="10" spans="1:10" ht="21.95" customHeight="1" thickBot="1">
      <c r="A10" s="1"/>
      <c r="B10" s="53" t="s">
        <v>7</v>
      </c>
      <c r="C10" s="53"/>
      <c r="D10" s="36">
        <f t="shared" ref="D10:I10" si="0">D9</f>
        <v>339790924472</v>
      </c>
      <c r="E10" s="36">
        <f t="shared" si="0"/>
        <v>-15092496823</v>
      </c>
      <c r="F10" s="36">
        <f t="shared" si="0"/>
        <v>324698427649</v>
      </c>
      <c r="G10" s="36">
        <f t="shared" si="0"/>
        <v>348712610298.28906</v>
      </c>
      <c r="H10" s="36">
        <f t="shared" si="0"/>
        <v>312240922405.13934</v>
      </c>
      <c r="I10" s="36">
        <f t="shared" si="0"/>
        <v>-24014182649.289062</v>
      </c>
      <c r="J10" s="1"/>
    </row>
    <row r="11" spans="1:10" ht="17.100000000000001" customHeight="1">
      <c r="A11" s="1"/>
      <c r="B11" s="41" t="s">
        <v>8</v>
      </c>
      <c r="C11" s="41"/>
      <c r="D11" s="41"/>
      <c r="E11" s="41"/>
      <c r="F11" s="41"/>
      <c r="G11" s="41"/>
      <c r="H11" s="41"/>
      <c r="I11" s="41"/>
      <c r="J11" s="1"/>
    </row>
    <row r="12" spans="1:10">
      <c r="A12" s="1"/>
      <c r="B12" s="1"/>
      <c r="C12" s="42" t="s">
        <v>76</v>
      </c>
      <c r="D12" s="42"/>
      <c r="E12" s="42"/>
      <c r="F12" s="42"/>
      <c r="G12" s="42"/>
      <c r="H12" s="42"/>
      <c r="I12" s="42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rintOptions horizontalCentered="1"/>
  <pageMargins left="0.35433070866141736" right="0.35433070866141736" top="0.47244094488188981" bottom="0.43307086614173229" header="0.51181102362204722" footer="0.51181102362204722"/>
  <pageSetup scale="75" pageOrder="overThenDown" orientation="landscape" horizontalDpi="300" verticalDpi="300" r:id="rId1"/>
  <headerFooter alignWithMargins="0"/>
  <ignoredErrors>
    <ignoredError sqref="D8 F8:H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topLeftCell="A4" zoomScaleNormal="100" zoomScaleSheetLayoutView="100" workbookViewId="0">
      <selection activeCell="G16" sqref="G16"/>
    </sheetView>
  </sheetViews>
  <sheetFormatPr baseColWidth="10" defaultColWidth="9.140625" defaultRowHeight="15"/>
  <cols>
    <col min="1" max="1" width="4.140625" style="11" customWidth="1"/>
    <col min="2" max="3" width="2.5703125" style="11" customWidth="1"/>
    <col min="4" max="4" width="46.28515625" style="11" customWidth="1"/>
    <col min="5" max="10" width="18.85546875" style="11" customWidth="1"/>
    <col min="11" max="11" width="4.140625" style="11" customWidth="1"/>
    <col min="12" max="16384" width="9.140625" style="11"/>
  </cols>
  <sheetData>
    <row r="1" spans="1:11" ht="35.1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0"/>
      <c r="B2" s="56" t="s">
        <v>9</v>
      </c>
      <c r="C2" s="57"/>
      <c r="D2" s="57"/>
      <c r="E2" s="57"/>
      <c r="F2" s="57"/>
      <c r="G2" s="57"/>
      <c r="H2" s="57"/>
      <c r="I2" s="57"/>
      <c r="J2" s="58"/>
      <c r="K2" s="10"/>
    </row>
    <row r="3" spans="1:11">
      <c r="A3" s="10"/>
      <c r="B3" s="59" t="s">
        <v>80</v>
      </c>
      <c r="C3" s="60"/>
      <c r="D3" s="60"/>
      <c r="E3" s="60"/>
      <c r="F3" s="60"/>
      <c r="G3" s="60"/>
      <c r="H3" s="60"/>
      <c r="I3" s="60"/>
      <c r="J3" s="61"/>
      <c r="K3" s="10"/>
    </row>
    <row r="4" spans="1:11">
      <c r="A4" s="10"/>
      <c r="B4" s="59" t="str">
        <f>EAEP_ADMIN!B4</f>
        <v>Del 1 de enero al 30 de junio de 2019</v>
      </c>
      <c r="C4" s="60"/>
      <c r="D4" s="60"/>
      <c r="E4" s="60"/>
      <c r="F4" s="60"/>
      <c r="G4" s="60"/>
      <c r="H4" s="60"/>
      <c r="I4" s="60"/>
      <c r="J4" s="61"/>
      <c r="K4" s="10"/>
    </row>
    <row r="5" spans="1:11" ht="15.75" thickBot="1">
      <c r="A5" s="10"/>
      <c r="B5" s="62" t="str">
        <f>EAEP_ADMIN!B5</f>
        <v>(pesos)</v>
      </c>
      <c r="C5" s="63"/>
      <c r="D5" s="63"/>
      <c r="E5" s="63"/>
      <c r="F5" s="63"/>
      <c r="G5" s="63"/>
      <c r="H5" s="63"/>
      <c r="I5" s="63"/>
      <c r="J5" s="64"/>
      <c r="K5" s="10"/>
    </row>
    <row r="6" spans="1:11" ht="12" customHeight="1" thickBot="1">
      <c r="A6" s="10"/>
      <c r="B6" s="12"/>
      <c r="C6" s="12"/>
      <c r="D6" s="12"/>
      <c r="E6" s="12"/>
      <c r="F6" s="12"/>
      <c r="G6" s="12"/>
      <c r="H6" s="12"/>
      <c r="I6" s="12"/>
      <c r="J6" s="12"/>
      <c r="K6" s="10"/>
    </row>
    <row r="7" spans="1:11" ht="39.950000000000003" customHeight="1">
      <c r="A7" s="10"/>
      <c r="B7" s="65" t="s">
        <v>10</v>
      </c>
      <c r="C7" s="65"/>
      <c r="D7" s="65"/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0"/>
    </row>
    <row r="8" spans="1:11" ht="15" customHeight="1">
      <c r="A8" s="10"/>
      <c r="B8" s="66"/>
      <c r="C8" s="66"/>
      <c r="D8" s="66"/>
      <c r="E8" s="14" t="s">
        <v>0</v>
      </c>
      <c r="F8" s="14" t="s">
        <v>1</v>
      </c>
      <c r="G8" s="14" t="s">
        <v>2</v>
      </c>
      <c r="H8" s="14" t="s">
        <v>3</v>
      </c>
      <c r="I8" s="14" t="s">
        <v>4</v>
      </c>
      <c r="J8" s="14" t="s">
        <v>5</v>
      </c>
      <c r="K8" s="10"/>
    </row>
    <row r="9" spans="1:11" ht="17.100000000000001" customHeight="1">
      <c r="A9" s="10"/>
      <c r="B9" s="15"/>
      <c r="C9" s="16"/>
      <c r="D9" s="17" t="s">
        <v>17</v>
      </c>
      <c r="E9" s="37">
        <v>132172571213</v>
      </c>
      <c r="F9" s="37">
        <f>G9-E9</f>
        <v>-13725906779</v>
      </c>
      <c r="G9" s="37">
        <v>118446664434</v>
      </c>
      <c r="H9" s="37">
        <v>141793304409.20993</v>
      </c>
      <c r="I9" s="37">
        <v>109045608578.62041</v>
      </c>
      <c r="J9" s="37">
        <f>G9-H9</f>
        <v>-23346639975.20993</v>
      </c>
      <c r="K9" s="10"/>
    </row>
    <row r="10" spans="1:11" ht="17.100000000000001" customHeight="1">
      <c r="A10" s="10"/>
      <c r="B10" s="18"/>
      <c r="C10" s="10"/>
      <c r="D10" s="19" t="s">
        <v>18</v>
      </c>
      <c r="E10" s="37">
        <v>2125266701</v>
      </c>
      <c r="F10" s="37">
        <f>G10-E10</f>
        <v>-1484689211</v>
      </c>
      <c r="G10" s="37">
        <v>640577490</v>
      </c>
      <c r="H10" s="37">
        <v>342179859</v>
      </c>
      <c r="I10" s="37">
        <v>-492466929.41000015</v>
      </c>
      <c r="J10" s="37">
        <f>G10-H10</f>
        <v>298397631</v>
      </c>
      <c r="K10" s="10"/>
    </row>
    <row r="11" spans="1:11" ht="17.100000000000001" customHeight="1">
      <c r="A11" s="10"/>
      <c r="B11" s="20"/>
      <c r="C11" s="21"/>
      <c r="D11" s="22" t="s">
        <v>19</v>
      </c>
      <c r="E11" s="37">
        <v>205493086558</v>
      </c>
      <c r="F11" s="37">
        <f>G11-E11</f>
        <v>118099167</v>
      </c>
      <c r="G11" s="37">
        <v>205611185725</v>
      </c>
      <c r="H11" s="37">
        <v>206577126030.07993</v>
      </c>
      <c r="I11" s="37">
        <v>203687780755.92999</v>
      </c>
      <c r="J11" s="37">
        <f>G11-H11</f>
        <v>-965940305.07992554</v>
      </c>
      <c r="K11" s="10"/>
    </row>
    <row r="12" spans="1:11" ht="15.75" thickBot="1">
      <c r="A12" s="10"/>
      <c r="B12" s="67" t="s">
        <v>7</v>
      </c>
      <c r="C12" s="67"/>
      <c r="D12" s="67"/>
      <c r="E12" s="38">
        <f>E9+E10+E11</f>
        <v>339790924472</v>
      </c>
      <c r="F12" s="38">
        <f>G12-E12</f>
        <v>-15092496823</v>
      </c>
      <c r="G12" s="38">
        <f>G9+G10+G11</f>
        <v>324698427649</v>
      </c>
      <c r="H12" s="38">
        <f>H9+H10+H11</f>
        <v>348712610298.28986</v>
      </c>
      <c r="I12" s="38">
        <f>I9+I10+I11</f>
        <v>312240922405.14038</v>
      </c>
      <c r="J12" s="38">
        <f>G12-H12</f>
        <v>-24014182649.289856</v>
      </c>
      <c r="K12" s="10"/>
    </row>
    <row r="13" spans="1:11" ht="13.5" customHeight="1">
      <c r="A13" s="10"/>
      <c r="B13" s="54" t="s">
        <v>8</v>
      </c>
      <c r="C13" s="54"/>
      <c r="D13" s="54"/>
      <c r="E13" s="54"/>
      <c r="F13" s="54"/>
      <c r="G13" s="54"/>
      <c r="H13" s="54"/>
      <c r="I13" s="54"/>
      <c r="J13" s="54"/>
      <c r="K13" s="10"/>
    </row>
    <row r="14" spans="1:11">
      <c r="A14" s="10"/>
      <c r="B14" s="10"/>
      <c r="C14" s="55" t="s">
        <v>76</v>
      </c>
      <c r="D14" s="55"/>
      <c r="E14" s="55"/>
      <c r="F14" s="55"/>
      <c r="G14" s="55"/>
      <c r="H14" s="55"/>
      <c r="I14" s="55"/>
      <c r="J14" s="55"/>
      <c r="K14" s="10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5433070866141736" right="0.35433070866141736" top="0.47244094488188981" bottom="0.43307086614173229" header="0.51181102362204722" footer="0.51181102362204722"/>
  <pageSetup scale="77" pageOrder="overThenDown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topLeftCell="A7" zoomScaleNormal="100" zoomScaleSheetLayoutView="100" workbookViewId="0">
      <selection activeCell="D19" sqref="D19"/>
    </sheetView>
  </sheetViews>
  <sheetFormatPr baseColWidth="10" defaultColWidth="9.140625" defaultRowHeight="15"/>
  <cols>
    <col min="1" max="1" width="4.140625" style="11" customWidth="1"/>
    <col min="2" max="3" width="2.5703125" style="11" customWidth="1"/>
    <col min="4" max="4" width="50.7109375" style="11" customWidth="1"/>
    <col min="5" max="10" width="17.7109375" style="11" customWidth="1"/>
    <col min="11" max="11" width="4.140625" style="11" customWidth="1"/>
    <col min="12" max="16384" width="9.140625" style="11"/>
  </cols>
  <sheetData>
    <row r="1" spans="1:12" ht="35.1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2" customHeight="1">
      <c r="A2" s="10"/>
      <c r="B2" s="56" t="s">
        <v>9</v>
      </c>
      <c r="C2" s="57"/>
      <c r="D2" s="57"/>
      <c r="E2" s="57"/>
      <c r="F2" s="57"/>
      <c r="G2" s="57"/>
      <c r="H2" s="57"/>
      <c r="I2" s="57"/>
      <c r="J2" s="58"/>
      <c r="K2" s="10"/>
    </row>
    <row r="3" spans="1:12" ht="28.5" customHeight="1">
      <c r="A3" s="10"/>
      <c r="B3" s="59" t="s">
        <v>77</v>
      </c>
      <c r="C3" s="60"/>
      <c r="D3" s="60"/>
      <c r="E3" s="60"/>
      <c r="F3" s="60"/>
      <c r="G3" s="60"/>
      <c r="H3" s="60"/>
      <c r="I3" s="60"/>
      <c r="J3" s="61"/>
      <c r="K3" s="10"/>
      <c r="L3" s="23"/>
    </row>
    <row r="4" spans="1:12" ht="12" customHeight="1">
      <c r="A4" s="10"/>
      <c r="B4" s="59" t="str">
        <f>EAEP_ADMIN!B4</f>
        <v>Del 1 de enero al 30 de junio de 2019</v>
      </c>
      <c r="C4" s="60"/>
      <c r="D4" s="60"/>
      <c r="E4" s="60"/>
      <c r="F4" s="60"/>
      <c r="G4" s="60"/>
      <c r="H4" s="60"/>
      <c r="I4" s="60"/>
      <c r="J4" s="61"/>
      <c r="K4" s="10"/>
    </row>
    <row r="5" spans="1:12" ht="12" customHeight="1" thickBot="1">
      <c r="A5" s="10"/>
      <c r="B5" s="62" t="str">
        <f>EAEP_ADMIN!B5</f>
        <v>(pesos)</v>
      </c>
      <c r="C5" s="63"/>
      <c r="D5" s="63"/>
      <c r="E5" s="63"/>
      <c r="F5" s="63"/>
      <c r="G5" s="63"/>
      <c r="H5" s="63"/>
      <c r="I5" s="63"/>
      <c r="J5" s="64"/>
      <c r="K5" s="10"/>
    </row>
    <row r="6" spans="1:12" ht="12" customHeight="1" thickBot="1">
      <c r="A6" s="10"/>
      <c r="B6" s="12"/>
      <c r="C6" s="12"/>
      <c r="D6" s="12"/>
      <c r="E6" s="12"/>
      <c r="F6" s="12"/>
      <c r="G6" s="12"/>
      <c r="H6" s="12"/>
      <c r="I6" s="12"/>
      <c r="J6" s="12"/>
      <c r="K6" s="10"/>
    </row>
    <row r="7" spans="1:12" ht="39.950000000000003" customHeight="1">
      <c r="A7" s="10"/>
      <c r="B7" s="70" t="s">
        <v>10</v>
      </c>
      <c r="C7" s="71"/>
      <c r="D7" s="71"/>
      <c r="E7" s="24" t="s">
        <v>11</v>
      </c>
      <c r="F7" s="24" t="s">
        <v>12</v>
      </c>
      <c r="G7" s="24" t="s">
        <v>13</v>
      </c>
      <c r="H7" s="24" t="s">
        <v>14</v>
      </c>
      <c r="I7" s="24" t="s">
        <v>15</v>
      </c>
      <c r="J7" s="25" t="s">
        <v>16</v>
      </c>
      <c r="K7" s="10"/>
    </row>
    <row r="8" spans="1:12" ht="15" customHeight="1" thickBot="1">
      <c r="A8" s="10"/>
      <c r="B8" s="26"/>
      <c r="C8" s="27"/>
      <c r="D8" s="28"/>
      <c r="E8" s="29" t="s">
        <v>0</v>
      </c>
      <c r="F8" s="29" t="s">
        <v>1</v>
      </c>
      <c r="G8" s="29" t="s">
        <v>2</v>
      </c>
      <c r="H8" s="29" t="s">
        <v>3</v>
      </c>
      <c r="I8" s="29" t="s">
        <v>4</v>
      </c>
      <c r="J8" s="30" t="s">
        <v>5</v>
      </c>
      <c r="K8" s="10"/>
    </row>
    <row r="9" spans="1:12" ht="17.100000000000001" customHeight="1">
      <c r="A9" s="10"/>
      <c r="B9" s="18"/>
      <c r="C9" s="68" t="s">
        <v>20</v>
      </c>
      <c r="D9" s="69"/>
      <c r="E9" s="39">
        <f>E10</f>
        <v>147908767</v>
      </c>
      <c r="F9" s="39">
        <f>G9-E9</f>
        <v>-9913354</v>
      </c>
      <c r="G9" s="39">
        <f>G10</f>
        <v>137995413</v>
      </c>
      <c r="H9" s="39">
        <f>H10</f>
        <v>136153617.62000003</v>
      </c>
      <c r="I9" s="39">
        <f>I10</f>
        <v>136153617.62000003</v>
      </c>
      <c r="J9" s="39">
        <f>G9-H9</f>
        <v>1841795.3799999654</v>
      </c>
      <c r="K9" s="10"/>
    </row>
    <row r="10" spans="1:12" ht="17.100000000000001" customHeight="1">
      <c r="A10" s="10"/>
      <c r="B10" s="18"/>
      <c r="C10" s="10"/>
      <c r="D10" s="19" t="s">
        <v>21</v>
      </c>
      <c r="E10" s="37">
        <v>147908767</v>
      </c>
      <c r="F10" s="37">
        <f t="shared" ref="F10:F16" si="0">G10-E10</f>
        <v>-9913354</v>
      </c>
      <c r="G10" s="37">
        <v>137995413</v>
      </c>
      <c r="H10" s="37">
        <v>136153617.62000003</v>
      </c>
      <c r="I10" s="37">
        <v>136153617.62000003</v>
      </c>
      <c r="J10" s="37">
        <f t="shared" ref="J10:J16" si="1">G10-H10</f>
        <v>1841795.3799999654</v>
      </c>
      <c r="K10" s="10"/>
    </row>
    <row r="11" spans="1:12" ht="17.100000000000001" customHeight="1">
      <c r="A11" s="10"/>
      <c r="B11" s="18"/>
      <c r="C11" s="68" t="s">
        <v>22</v>
      </c>
      <c r="D11" s="69"/>
      <c r="E11" s="39">
        <f>E12+E13</f>
        <v>339286067862</v>
      </c>
      <c r="F11" s="39">
        <f t="shared" si="0"/>
        <v>-15040866369</v>
      </c>
      <c r="G11" s="39">
        <f>G12+G13</f>
        <v>324245201493</v>
      </c>
      <c r="H11" s="39">
        <f>H12+H13</f>
        <v>348241717932.70026</v>
      </c>
      <c r="I11" s="39">
        <f>I12+I13</f>
        <v>311808433536.86963</v>
      </c>
      <c r="J11" s="39">
        <f t="shared" si="1"/>
        <v>-23996516439.700256</v>
      </c>
      <c r="K11" s="10"/>
    </row>
    <row r="12" spans="1:12" ht="17.100000000000001" customHeight="1">
      <c r="A12" s="10"/>
      <c r="B12" s="18"/>
      <c r="C12" s="10"/>
      <c r="D12" s="19" t="s">
        <v>23</v>
      </c>
      <c r="E12" s="37">
        <v>126539156228</v>
      </c>
      <c r="F12" s="37">
        <f t="shared" si="0"/>
        <v>-14898311887</v>
      </c>
      <c r="G12" s="37">
        <v>111640844341</v>
      </c>
      <c r="H12" s="37">
        <v>135006746170.82028</v>
      </c>
      <c r="I12" s="37">
        <v>101464475908.86993</v>
      </c>
      <c r="J12" s="37">
        <f t="shared" si="1"/>
        <v>-23365901829.820282</v>
      </c>
      <c r="K12" s="10"/>
    </row>
    <row r="13" spans="1:12" ht="17.100000000000001" customHeight="1">
      <c r="A13" s="10"/>
      <c r="B13" s="18"/>
      <c r="C13" s="10"/>
      <c r="D13" s="19" t="s">
        <v>24</v>
      </c>
      <c r="E13" s="37">
        <v>212746911634</v>
      </c>
      <c r="F13" s="37">
        <f t="shared" si="0"/>
        <v>-142554482</v>
      </c>
      <c r="G13" s="37">
        <v>212604357152</v>
      </c>
      <c r="H13" s="37">
        <v>213234971761.87997</v>
      </c>
      <c r="I13" s="37">
        <v>210343957627.99969</v>
      </c>
      <c r="J13" s="37">
        <f t="shared" si="1"/>
        <v>-630614609.87997437</v>
      </c>
      <c r="K13" s="10"/>
    </row>
    <row r="14" spans="1:12" ht="17.100000000000001" customHeight="1">
      <c r="A14" s="10"/>
      <c r="B14" s="18"/>
      <c r="C14" s="68" t="s">
        <v>25</v>
      </c>
      <c r="D14" s="69"/>
      <c r="E14" s="39">
        <f>E15</f>
        <v>356947843</v>
      </c>
      <c r="F14" s="39">
        <f t="shared" si="0"/>
        <v>-41717100</v>
      </c>
      <c r="G14" s="39">
        <f>G15</f>
        <v>315230743</v>
      </c>
      <c r="H14" s="39">
        <f>H15</f>
        <v>334738747.96999967</v>
      </c>
      <c r="I14" s="39">
        <f>I15</f>
        <v>296335250.64999998</v>
      </c>
      <c r="J14" s="39">
        <f t="shared" si="1"/>
        <v>-19508004.969999671</v>
      </c>
      <c r="K14" s="10"/>
    </row>
    <row r="15" spans="1:12" ht="17.100000000000001" customHeight="1">
      <c r="A15" s="10"/>
      <c r="B15" s="20"/>
      <c r="C15" s="21"/>
      <c r="D15" s="22" t="s">
        <v>26</v>
      </c>
      <c r="E15" s="37">
        <v>356947843</v>
      </c>
      <c r="F15" s="37">
        <f t="shared" si="0"/>
        <v>-41717100</v>
      </c>
      <c r="G15" s="37">
        <v>315230743</v>
      </c>
      <c r="H15" s="37">
        <v>334738747.96999967</v>
      </c>
      <c r="I15" s="37">
        <v>296335250.64999998</v>
      </c>
      <c r="J15" s="37">
        <f t="shared" si="1"/>
        <v>-19508004.969999671</v>
      </c>
      <c r="K15" s="10"/>
    </row>
    <row r="16" spans="1:12" ht="21.95" customHeight="1" thickBot="1">
      <c r="A16" s="10"/>
      <c r="B16" s="67" t="s">
        <v>7</v>
      </c>
      <c r="C16" s="67"/>
      <c r="D16" s="67"/>
      <c r="E16" s="38">
        <f>E14+E11+E9</f>
        <v>339790924472</v>
      </c>
      <c r="F16" s="38">
        <f t="shared" si="0"/>
        <v>-15092496823</v>
      </c>
      <c r="G16" s="38">
        <f>G14+G11+G9</f>
        <v>324698427649</v>
      </c>
      <c r="H16" s="38">
        <f>H14+H11+H9</f>
        <v>348712610298.29022</v>
      </c>
      <c r="I16" s="38">
        <f>I14+I11+I9</f>
        <v>312240922405.13965</v>
      </c>
      <c r="J16" s="38">
        <f t="shared" si="1"/>
        <v>-24014182649.290222</v>
      </c>
      <c r="K16" s="10"/>
    </row>
    <row r="17" spans="1:11">
      <c r="A17" s="10"/>
      <c r="B17" s="54" t="s">
        <v>8</v>
      </c>
      <c r="C17" s="54"/>
      <c r="D17" s="54"/>
      <c r="E17" s="54"/>
      <c r="F17" s="54"/>
      <c r="G17" s="54"/>
      <c r="H17" s="54"/>
      <c r="I17" s="54"/>
      <c r="J17" s="54"/>
      <c r="K17" s="10"/>
    </row>
    <row r="18" spans="1:11">
      <c r="A18" s="10"/>
      <c r="B18" s="10"/>
      <c r="C18" s="55" t="s">
        <v>76</v>
      </c>
      <c r="D18" s="55"/>
      <c r="E18" s="55"/>
      <c r="F18" s="55"/>
      <c r="G18" s="55"/>
      <c r="H18" s="55"/>
      <c r="I18" s="55"/>
      <c r="J18" s="55"/>
      <c r="K18" s="10"/>
    </row>
    <row r="19" spans="1:11" ht="14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</sheetData>
  <mergeCells count="11">
    <mergeCell ref="C9:D9"/>
    <mergeCell ref="C11:D11"/>
    <mergeCell ref="C14:D14"/>
    <mergeCell ref="B16:D16"/>
    <mergeCell ref="B17:J17"/>
    <mergeCell ref="C18:J18"/>
    <mergeCell ref="B2:J2"/>
    <mergeCell ref="B3:J3"/>
    <mergeCell ref="B4:J4"/>
    <mergeCell ref="B5:J5"/>
    <mergeCell ref="B7:D7"/>
  </mergeCells>
  <printOptions horizontalCentered="1"/>
  <pageMargins left="0.35433070866141736" right="0.35433070866141736" top="0.47244094488188981" bottom="0.43307086614173229" header="0.51181102362204722" footer="0.51181102362204722"/>
  <pageSetup scale="78" pageOrder="overThenDown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opLeftCell="A27" zoomScale="85" zoomScaleNormal="85" zoomScaleSheetLayoutView="100" workbookViewId="0">
      <selection activeCell="J60" sqref="J60"/>
    </sheetView>
  </sheetViews>
  <sheetFormatPr baseColWidth="10" defaultColWidth="9.140625" defaultRowHeight="15"/>
  <cols>
    <col min="1" max="1" width="2.42578125" style="11" customWidth="1"/>
    <col min="2" max="3" width="2.5703125" style="11" customWidth="1"/>
    <col min="4" max="4" width="70" style="11" customWidth="1"/>
    <col min="5" max="10" width="18.7109375" style="11" customWidth="1"/>
    <col min="11" max="11" width="2.28515625" style="11" customWidth="1"/>
    <col min="12" max="16384" width="9.140625" style="11"/>
  </cols>
  <sheetData>
    <row r="1" spans="1:19" ht="35.1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9">
      <c r="A2" s="10"/>
      <c r="B2" s="56" t="s">
        <v>9</v>
      </c>
      <c r="C2" s="57"/>
      <c r="D2" s="57"/>
      <c r="E2" s="57"/>
      <c r="F2" s="57"/>
      <c r="G2" s="57"/>
      <c r="H2" s="57"/>
      <c r="I2" s="57"/>
      <c r="J2" s="58"/>
      <c r="K2" s="10"/>
    </row>
    <row r="3" spans="1:19">
      <c r="A3" s="10"/>
      <c r="B3" s="59" t="s">
        <v>78</v>
      </c>
      <c r="C3" s="60"/>
      <c r="D3" s="60"/>
      <c r="E3" s="60"/>
      <c r="F3" s="60"/>
      <c r="G3" s="60"/>
      <c r="H3" s="60"/>
      <c r="I3" s="60"/>
      <c r="J3" s="61"/>
      <c r="K3" s="10"/>
    </row>
    <row r="4" spans="1:19">
      <c r="A4" s="10"/>
      <c r="B4" s="59" t="str">
        <f>EAEP_ADMIN!B4</f>
        <v>Del 1 de enero al 30 de junio de 2019</v>
      </c>
      <c r="C4" s="60"/>
      <c r="D4" s="60"/>
      <c r="E4" s="60"/>
      <c r="F4" s="60"/>
      <c r="G4" s="60"/>
      <c r="H4" s="60"/>
      <c r="I4" s="60"/>
      <c r="J4" s="61"/>
      <c r="K4" s="10"/>
    </row>
    <row r="5" spans="1:19" ht="15.75" thickBot="1">
      <c r="A5" s="10"/>
      <c r="B5" s="62" t="str">
        <f>EAEP_ADMIN!B5</f>
        <v>(pesos)</v>
      </c>
      <c r="C5" s="63"/>
      <c r="D5" s="63"/>
      <c r="E5" s="63"/>
      <c r="F5" s="63"/>
      <c r="G5" s="63"/>
      <c r="H5" s="63"/>
      <c r="I5" s="63"/>
      <c r="J5" s="64"/>
      <c r="K5" s="10"/>
    </row>
    <row r="6" spans="1:19" ht="12" customHeight="1" thickBot="1">
      <c r="A6" s="10"/>
      <c r="B6" s="12"/>
      <c r="C6" s="12"/>
      <c r="D6" s="12"/>
      <c r="E6" s="12"/>
      <c r="F6" s="12"/>
      <c r="G6" s="12"/>
      <c r="H6" s="12"/>
      <c r="I6" s="12"/>
      <c r="J6" s="12"/>
      <c r="K6" s="10"/>
    </row>
    <row r="7" spans="1:19" ht="39.950000000000003" customHeight="1">
      <c r="A7" s="10"/>
      <c r="B7" s="75" t="s">
        <v>10</v>
      </c>
      <c r="C7" s="75"/>
      <c r="D7" s="75"/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0"/>
    </row>
    <row r="8" spans="1:19" ht="15" customHeight="1">
      <c r="A8" s="10"/>
      <c r="B8" s="31"/>
      <c r="C8" s="32"/>
      <c r="D8" s="33"/>
      <c r="E8" s="14" t="s">
        <v>0</v>
      </c>
      <c r="F8" s="14" t="s">
        <v>1</v>
      </c>
      <c r="G8" s="14" t="s">
        <v>2</v>
      </c>
      <c r="H8" s="14" t="s">
        <v>3</v>
      </c>
      <c r="I8" s="14" t="s">
        <v>4</v>
      </c>
      <c r="J8" s="14" t="s">
        <v>5</v>
      </c>
      <c r="K8" s="10"/>
    </row>
    <row r="9" spans="1:19" ht="17.100000000000001" customHeight="1">
      <c r="A9" s="34">
        <v>1100</v>
      </c>
      <c r="B9" s="18"/>
      <c r="C9" s="68" t="s">
        <v>27</v>
      </c>
      <c r="D9" s="69"/>
      <c r="E9" s="39">
        <f>SUM(E10:E15)</f>
        <v>83626234699</v>
      </c>
      <c r="F9" s="39">
        <f>G9-E9</f>
        <v>-1359331747</v>
      </c>
      <c r="G9" s="39">
        <f>SUM(G10:G15)</f>
        <v>82266902952</v>
      </c>
      <c r="H9" s="39">
        <f>SUM(H10:H15)</f>
        <v>99971507521.639999</v>
      </c>
      <c r="I9" s="39">
        <f>SUM(I10:I15)</f>
        <v>81930672780.019928</v>
      </c>
      <c r="J9" s="39">
        <f>G9-H9</f>
        <v>-17704604569.639999</v>
      </c>
      <c r="K9" s="10"/>
      <c r="P9" s="40"/>
      <c r="Q9" s="40"/>
      <c r="R9" s="40"/>
      <c r="S9" s="40"/>
    </row>
    <row r="10" spans="1:19" ht="17.100000000000001" customHeight="1">
      <c r="A10" s="34">
        <v>1200</v>
      </c>
      <c r="B10" s="18"/>
      <c r="C10" s="10"/>
      <c r="D10" s="19" t="s">
        <v>28</v>
      </c>
      <c r="E10" s="37">
        <v>16175359679</v>
      </c>
      <c r="F10" s="37">
        <f t="shared" ref="F10:F47" si="0">G10-E10</f>
        <v>-390080659</v>
      </c>
      <c r="G10" s="37">
        <v>15785279020</v>
      </c>
      <c r="H10" s="37">
        <v>15785119702.400007</v>
      </c>
      <c r="I10" s="37">
        <v>15684763309.450003</v>
      </c>
      <c r="J10" s="37">
        <f t="shared" ref="J10:J47" si="1">G10-H10</f>
        <v>159317.59999275208</v>
      </c>
      <c r="K10" s="10"/>
      <c r="P10" s="40"/>
      <c r="Q10" s="40"/>
      <c r="R10" s="40"/>
      <c r="S10" s="40"/>
    </row>
    <row r="11" spans="1:19" ht="17.100000000000001" customHeight="1">
      <c r="A11" s="34">
        <v>1300</v>
      </c>
      <c r="B11" s="18"/>
      <c r="C11" s="10"/>
      <c r="D11" s="19" t="s">
        <v>29</v>
      </c>
      <c r="E11" s="37">
        <v>423061662</v>
      </c>
      <c r="F11" s="37">
        <f t="shared" si="0"/>
        <v>27620968</v>
      </c>
      <c r="G11" s="37">
        <v>450682630</v>
      </c>
      <c r="H11" s="37">
        <v>384016135.77999997</v>
      </c>
      <c r="I11" s="37">
        <v>355684089.13999999</v>
      </c>
      <c r="J11" s="37">
        <f t="shared" si="1"/>
        <v>66666494.220000029</v>
      </c>
      <c r="K11" s="10"/>
      <c r="P11" s="40"/>
      <c r="Q11" s="40"/>
      <c r="R11" s="40"/>
      <c r="S11" s="40"/>
    </row>
    <row r="12" spans="1:19" ht="17.100000000000001" customHeight="1">
      <c r="A12" s="34">
        <v>1400</v>
      </c>
      <c r="B12" s="18"/>
      <c r="C12" s="10"/>
      <c r="D12" s="19" t="s">
        <v>30</v>
      </c>
      <c r="E12" s="37">
        <v>6097651160</v>
      </c>
      <c r="F12" s="37">
        <f t="shared" si="0"/>
        <v>-4711451</v>
      </c>
      <c r="G12" s="37">
        <v>6092939709</v>
      </c>
      <c r="H12" s="37">
        <v>14186978484.650013</v>
      </c>
      <c r="I12" s="37">
        <v>6118851892.4799929</v>
      </c>
      <c r="J12" s="37">
        <f t="shared" si="1"/>
        <v>-8094038775.650013</v>
      </c>
      <c r="K12" s="10"/>
      <c r="P12" s="40"/>
      <c r="Q12" s="40"/>
      <c r="R12" s="40"/>
      <c r="S12" s="40"/>
    </row>
    <row r="13" spans="1:19" ht="17.100000000000001" customHeight="1">
      <c r="A13" s="34">
        <v>1500</v>
      </c>
      <c r="B13" s="18"/>
      <c r="C13" s="10"/>
      <c r="D13" s="19" t="s">
        <v>31</v>
      </c>
      <c r="E13" s="37">
        <v>10113399941</v>
      </c>
      <c r="F13" s="37">
        <f t="shared" si="0"/>
        <v>55270602</v>
      </c>
      <c r="G13" s="37">
        <v>10168670543</v>
      </c>
      <c r="H13" s="37">
        <v>12465233008.189999</v>
      </c>
      <c r="I13" s="37">
        <v>10242970250.400002</v>
      </c>
      <c r="J13" s="37">
        <f t="shared" si="1"/>
        <v>-2296562465.1899986</v>
      </c>
      <c r="K13" s="10"/>
      <c r="P13" s="40"/>
      <c r="Q13" s="40"/>
      <c r="R13" s="40"/>
      <c r="S13" s="40"/>
    </row>
    <row r="14" spans="1:19" ht="17.100000000000001" customHeight="1">
      <c r="A14" s="34">
        <v>1700</v>
      </c>
      <c r="B14" s="18"/>
      <c r="C14" s="10"/>
      <c r="D14" s="19" t="s">
        <v>32</v>
      </c>
      <c r="E14" s="37">
        <v>41559488527</v>
      </c>
      <c r="F14" s="37">
        <f t="shared" si="0"/>
        <v>-1233055549</v>
      </c>
      <c r="G14" s="37">
        <v>40326432978</v>
      </c>
      <c r="H14" s="37">
        <v>47707911097.169991</v>
      </c>
      <c r="I14" s="37">
        <v>40086154145.129921</v>
      </c>
      <c r="J14" s="37">
        <f t="shared" si="1"/>
        <v>-7381478119.1699905</v>
      </c>
      <c r="K14" s="10"/>
      <c r="P14" s="40"/>
      <c r="Q14" s="40"/>
      <c r="R14" s="40"/>
      <c r="S14" s="40"/>
    </row>
    <row r="15" spans="1:19" ht="17.100000000000001" customHeight="1">
      <c r="A15" s="34"/>
      <c r="B15" s="18"/>
      <c r="C15" s="10"/>
      <c r="D15" s="19" t="s">
        <v>33</v>
      </c>
      <c r="E15" s="37">
        <v>9257273730</v>
      </c>
      <c r="F15" s="37">
        <f t="shared" si="0"/>
        <v>185624342</v>
      </c>
      <c r="G15" s="37">
        <v>9442898072</v>
      </c>
      <c r="H15" s="37">
        <v>9442249093.4500027</v>
      </c>
      <c r="I15" s="37">
        <v>9442249093.4200077</v>
      </c>
      <c r="J15" s="37">
        <f t="shared" si="1"/>
        <v>648978.54999732971</v>
      </c>
      <c r="K15" s="10"/>
      <c r="P15" s="40"/>
      <c r="Q15" s="40"/>
      <c r="R15" s="40"/>
      <c r="S15" s="40"/>
    </row>
    <row r="16" spans="1:19" ht="17.100000000000001" customHeight="1">
      <c r="A16" s="34">
        <v>2100</v>
      </c>
      <c r="B16" s="18"/>
      <c r="C16" s="68" t="s">
        <v>34</v>
      </c>
      <c r="D16" s="69"/>
      <c r="E16" s="39">
        <f>SUM(E17:E24)</f>
        <v>31975155806</v>
      </c>
      <c r="F16" s="39">
        <f t="shared" si="0"/>
        <v>-9658358738</v>
      </c>
      <c r="G16" s="39">
        <f>SUM(G17:G24)</f>
        <v>22316797068</v>
      </c>
      <c r="H16" s="39">
        <f>SUM(H17:H24)</f>
        <v>26725734770.000004</v>
      </c>
      <c r="I16" s="39">
        <f>SUM(I17:I24)</f>
        <v>21009315118.599987</v>
      </c>
      <c r="J16" s="39">
        <f t="shared" si="1"/>
        <v>-4408937702.0000038</v>
      </c>
      <c r="K16" s="10"/>
      <c r="P16" s="40"/>
      <c r="Q16" s="40"/>
      <c r="R16" s="40"/>
      <c r="S16" s="40"/>
    </row>
    <row r="17" spans="1:19" ht="17.100000000000001" customHeight="1">
      <c r="A17" s="34">
        <v>2200</v>
      </c>
      <c r="B17" s="18"/>
      <c r="C17" s="10"/>
      <c r="D17" s="19" t="s">
        <v>35</v>
      </c>
      <c r="E17" s="37">
        <v>1045904359</v>
      </c>
      <c r="F17" s="37">
        <f t="shared" si="0"/>
        <v>-338386339</v>
      </c>
      <c r="G17" s="37">
        <v>707518020</v>
      </c>
      <c r="H17" s="37">
        <v>876592507.76000011</v>
      </c>
      <c r="I17" s="37">
        <v>658246917.95999932</v>
      </c>
      <c r="J17" s="37">
        <f t="shared" si="1"/>
        <v>-169074487.76000011</v>
      </c>
      <c r="K17" s="10"/>
      <c r="P17" s="40"/>
      <c r="Q17" s="40"/>
      <c r="R17" s="40"/>
      <c r="S17" s="40"/>
    </row>
    <row r="18" spans="1:19" ht="17.100000000000001" customHeight="1">
      <c r="A18" s="34">
        <v>2300</v>
      </c>
      <c r="B18" s="18"/>
      <c r="C18" s="10"/>
      <c r="D18" s="19" t="s">
        <v>36</v>
      </c>
      <c r="E18" s="37">
        <v>1286201689</v>
      </c>
      <c r="F18" s="37">
        <f t="shared" si="0"/>
        <v>-470002622</v>
      </c>
      <c r="G18" s="37">
        <v>816199067</v>
      </c>
      <c r="H18" s="37">
        <v>818519672.10000038</v>
      </c>
      <c r="I18" s="37">
        <v>759221795.32000005</v>
      </c>
      <c r="J18" s="37">
        <f t="shared" si="1"/>
        <v>-2320605.1000003815</v>
      </c>
      <c r="K18" s="10"/>
      <c r="P18" s="40"/>
      <c r="Q18" s="40"/>
      <c r="R18" s="40"/>
      <c r="S18" s="40"/>
    </row>
    <row r="19" spans="1:19" ht="17.100000000000001" customHeight="1">
      <c r="A19" s="34">
        <v>2400</v>
      </c>
      <c r="B19" s="18"/>
      <c r="C19" s="10"/>
      <c r="D19" s="19" t="s">
        <v>37</v>
      </c>
      <c r="E19" s="37">
        <v>0</v>
      </c>
      <c r="F19" s="37">
        <f t="shared" si="0"/>
        <v>47620</v>
      </c>
      <c r="G19" s="37">
        <v>47620</v>
      </c>
      <c r="H19" s="37">
        <v>35437.17</v>
      </c>
      <c r="I19" s="37">
        <v>35437.17</v>
      </c>
      <c r="J19" s="37">
        <f t="shared" si="1"/>
        <v>12182.830000000002</v>
      </c>
      <c r="K19" s="10"/>
      <c r="P19" s="40"/>
      <c r="Q19" s="40"/>
      <c r="R19" s="40"/>
      <c r="S19" s="40"/>
    </row>
    <row r="20" spans="1:19" ht="17.100000000000001" customHeight="1">
      <c r="A20" s="34">
        <v>2500</v>
      </c>
      <c r="B20" s="18"/>
      <c r="C20" s="10"/>
      <c r="D20" s="19" t="s">
        <v>38</v>
      </c>
      <c r="E20" s="37">
        <v>167953964</v>
      </c>
      <c r="F20" s="37">
        <f t="shared" si="0"/>
        <v>-12107532</v>
      </c>
      <c r="G20" s="37">
        <v>155846432</v>
      </c>
      <c r="H20" s="37">
        <v>52143699.610000037</v>
      </c>
      <c r="I20" s="37">
        <v>43954630.130000018</v>
      </c>
      <c r="J20" s="37">
        <f t="shared" si="1"/>
        <v>103702732.38999996</v>
      </c>
      <c r="K20" s="10"/>
      <c r="P20" s="40"/>
      <c r="Q20" s="40"/>
      <c r="R20" s="40"/>
      <c r="S20" s="40"/>
    </row>
    <row r="21" spans="1:19" ht="17.100000000000001" customHeight="1">
      <c r="A21" s="34">
        <v>2600</v>
      </c>
      <c r="B21" s="18"/>
      <c r="C21" s="10"/>
      <c r="D21" s="19" t="s">
        <v>39</v>
      </c>
      <c r="E21" s="37">
        <v>27140717383</v>
      </c>
      <c r="F21" s="37">
        <f t="shared" si="0"/>
        <v>-8008619249</v>
      </c>
      <c r="G21" s="37">
        <v>19132098134</v>
      </c>
      <c r="H21" s="37">
        <v>23672181182.170002</v>
      </c>
      <c r="I21" s="37">
        <v>18535555395.539989</v>
      </c>
      <c r="J21" s="37">
        <f t="shared" si="1"/>
        <v>-4540083048.170002</v>
      </c>
      <c r="K21" s="10"/>
      <c r="P21" s="40"/>
      <c r="Q21" s="40"/>
      <c r="R21" s="40"/>
      <c r="S21" s="40"/>
    </row>
    <row r="22" spans="1:19" ht="17.100000000000001" customHeight="1">
      <c r="A22" s="34">
        <v>2700</v>
      </c>
      <c r="B22" s="18"/>
      <c r="C22" s="10"/>
      <c r="D22" s="19" t="s">
        <v>40</v>
      </c>
      <c r="E22" s="37">
        <v>542709256</v>
      </c>
      <c r="F22" s="37">
        <f t="shared" si="0"/>
        <v>1043843</v>
      </c>
      <c r="G22" s="37">
        <v>543753099</v>
      </c>
      <c r="H22" s="37">
        <v>369789674.84000003</v>
      </c>
      <c r="I22" s="37">
        <v>336265930.93000007</v>
      </c>
      <c r="J22" s="37">
        <f t="shared" si="1"/>
        <v>173963424.15999997</v>
      </c>
      <c r="K22" s="10"/>
      <c r="P22" s="40"/>
      <c r="Q22" s="40"/>
      <c r="R22" s="40"/>
      <c r="S22" s="40"/>
    </row>
    <row r="23" spans="1:19" ht="17.100000000000001" customHeight="1">
      <c r="A23" s="34">
        <v>2900</v>
      </c>
      <c r="B23" s="18"/>
      <c r="C23" s="10"/>
      <c r="D23" s="19" t="s">
        <v>41</v>
      </c>
      <c r="E23" s="37">
        <v>473608739</v>
      </c>
      <c r="F23" s="37">
        <f t="shared" si="0"/>
        <v>-230568050</v>
      </c>
      <c r="G23" s="37">
        <v>243040689</v>
      </c>
      <c r="H23" s="37">
        <v>165315312.78999999</v>
      </c>
      <c r="I23" s="37">
        <v>105346363.43999989</v>
      </c>
      <c r="J23" s="37">
        <f t="shared" si="1"/>
        <v>77725376.210000008</v>
      </c>
      <c r="K23" s="10"/>
      <c r="P23" s="40"/>
      <c r="Q23" s="40"/>
      <c r="R23" s="40"/>
      <c r="S23" s="40"/>
    </row>
    <row r="24" spans="1:19" ht="17.100000000000001" customHeight="1">
      <c r="A24" s="34"/>
      <c r="B24" s="18"/>
      <c r="C24" s="10"/>
      <c r="D24" s="19" t="s">
        <v>42</v>
      </c>
      <c r="E24" s="37">
        <v>1318060416</v>
      </c>
      <c r="F24" s="37">
        <f t="shared" si="0"/>
        <v>-599766409</v>
      </c>
      <c r="G24" s="37">
        <v>718294007</v>
      </c>
      <c r="H24" s="37">
        <v>771157283.5600003</v>
      </c>
      <c r="I24" s="37">
        <v>570688648.11000037</v>
      </c>
      <c r="J24" s="37">
        <f t="shared" si="1"/>
        <v>-52863276.5600003</v>
      </c>
      <c r="K24" s="10"/>
      <c r="P24" s="40"/>
      <c r="Q24" s="40"/>
      <c r="R24" s="40"/>
      <c r="S24" s="40"/>
    </row>
    <row r="25" spans="1:19" ht="17.100000000000001" customHeight="1">
      <c r="A25" s="34">
        <v>3100</v>
      </c>
      <c r="B25" s="18"/>
      <c r="C25" s="68" t="s">
        <v>43</v>
      </c>
      <c r="D25" s="69"/>
      <c r="E25" s="39">
        <f>SUM(E26:E34)</f>
        <v>15207758918</v>
      </c>
      <c r="F25" s="39">
        <f t="shared" si="0"/>
        <v>-2436855601</v>
      </c>
      <c r="G25" s="39">
        <f>SUM(G26:G34)</f>
        <v>12770903317</v>
      </c>
      <c r="H25" s="39">
        <f>SUM(H26:H34)</f>
        <v>14134514782.539995</v>
      </c>
      <c r="I25" s="39">
        <f>SUM(I26:I34)</f>
        <v>4168818935.4199982</v>
      </c>
      <c r="J25" s="39">
        <f t="shared" si="1"/>
        <v>-1363611465.5399952</v>
      </c>
      <c r="K25" s="10"/>
      <c r="P25" s="40"/>
      <c r="Q25" s="40"/>
      <c r="R25" s="40"/>
      <c r="S25" s="40"/>
    </row>
    <row r="26" spans="1:19" ht="17.100000000000001" customHeight="1">
      <c r="A26" s="34">
        <v>3200</v>
      </c>
      <c r="B26" s="18"/>
      <c r="C26" s="10"/>
      <c r="D26" s="19" t="s">
        <v>44</v>
      </c>
      <c r="E26" s="37">
        <v>2470133862</v>
      </c>
      <c r="F26" s="37">
        <f t="shared" si="0"/>
        <v>-114867058</v>
      </c>
      <c r="G26" s="37">
        <v>2355266804</v>
      </c>
      <c r="H26" s="37">
        <v>2144611832.5000002</v>
      </c>
      <c r="I26" s="37">
        <v>2021991262.3699992</v>
      </c>
      <c r="J26" s="37">
        <f t="shared" si="1"/>
        <v>210654971.49999976</v>
      </c>
      <c r="K26" s="10"/>
      <c r="P26" s="40"/>
      <c r="Q26" s="40"/>
      <c r="R26" s="40"/>
      <c r="S26" s="40"/>
    </row>
    <row r="27" spans="1:19" ht="17.100000000000001" customHeight="1">
      <c r="A27" s="34">
        <v>3300</v>
      </c>
      <c r="B27" s="18"/>
      <c r="C27" s="10"/>
      <c r="D27" s="19" t="s">
        <v>45</v>
      </c>
      <c r="E27" s="37">
        <v>963161183</v>
      </c>
      <c r="F27" s="37">
        <f t="shared" si="0"/>
        <v>-235321194</v>
      </c>
      <c r="G27" s="37">
        <v>727839989</v>
      </c>
      <c r="H27" s="37">
        <v>474092564.13999993</v>
      </c>
      <c r="I27" s="37">
        <v>428900003</v>
      </c>
      <c r="J27" s="37">
        <f t="shared" si="1"/>
        <v>253747424.86000007</v>
      </c>
      <c r="K27" s="10"/>
      <c r="P27" s="40"/>
      <c r="Q27" s="40"/>
      <c r="R27" s="40"/>
      <c r="S27" s="40"/>
    </row>
    <row r="28" spans="1:19" ht="17.100000000000001" customHeight="1">
      <c r="A28" s="34">
        <v>3400</v>
      </c>
      <c r="B28" s="18"/>
      <c r="C28" s="10"/>
      <c r="D28" s="19" t="s">
        <v>46</v>
      </c>
      <c r="E28" s="37">
        <v>10204040820</v>
      </c>
      <c r="F28" s="37">
        <f t="shared" si="0"/>
        <v>-2234475833</v>
      </c>
      <c r="G28" s="37">
        <v>7969564987</v>
      </c>
      <c r="H28" s="37">
        <v>7919327060.279995</v>
      </c>
      <c r="I28" s="37">
        <v>7352762577.0100021</v>
      </c>
      <c r="J28" s="37">
        <f t="shared" si="1"/>
        <v>50237926.720005035</v>
      </c>
      <c r="K28" s="10"/>
      <c r="P28" s="40"/>
      <c r="Q28" s="40"/>
      <c r="R28" s="40"/>
      <c r="S28" s="40"/>
    </row>
    <row r="29" spans="1:19" ht="17.100000000000001" customHeight="1">
      <c r="A29" s="34">
        <v>3500</v>
      </c>
      <c r="B29" s="18"/>
      <c r="C29" s="10"/>
      <c r="D29" s="19" t="s">
        <v>47</v>
      </c>
      <c r="E29" s="37">
        <v>651126062</v>
      </c>
      <c r="F29" s="37">
        <f t="shared" si="0"/>
        <v>193267714</v>
      </c>
      <c r="G29" s="37">
        <v>844393776</v>
      </c>
      <c r="H29" s="37">
        <v>734794875.28999996</v>
      </c>
      <c r="I29" s="37">
        <v>712481021.35999954</v>
      </c>
      <c r="J29" s="37">
        <f t="shared" si="1"/>
        <v>109598900.71000004</v>
      </c>
      <c r="K29" s="10"/>
      <c r="P29" s="40"/>
      <c r="Q29" s="40"/>
      <c r="R29" s="40"/>
      <c r="S29" s="40"/>
    </row>
    <row r="30" spans="1:19" ht="17.100000000000001" customHeight="1">
      <c r="A30" s="34">
        <v>3600</v>
      </c>
      <c r="B30" s="18"/>
      <c r="C30" s="10"/>
      <c r="D30" s="19" t="s">
        <v>48</v>
      </c>
      <c r="E30" s="37">
        <v>2875804330</v>
      </c>
      <c r="F30" s="37">
        <f t="shared" si="0"/>
        <v>-11411739</v>
      </c>
      <c r="G30" s="37">
        <v>2864392591</v>
      </c>
      <c r="H30" s="37">
        <v>1407654274.2299995</v>
      </c>
      <c r="I30" s="37">
        <v>995730229.6000011</v>
      </c>
      <c r="J30" s="37">
        <f t="shared" si="1"/>
        <v>1456738316.7700005</v>
      </c>
      <c r="K30" s="10"/>
      <c r="P30" s="40"/>
      <c r="Q30" s="40"/>
      <c r="R30" s="40"/>
      <c r="S30" s="40"/>
    </row>
    <row r="31" spans="1:19" ht="17.100000000000001" customHeight="1">
      <c r="A31" s="34">
        <v>3700</v>
      </c>
      <c r="B31" s="18"/>
      <c r="C31" s="10"/>
      <c r="D31" s="19" t="s">
        <v>49</v>
      </c>
      <c r="E31" s="37">
        <v>204109605</v>
      </c>
      <c r="F31" s="37">
        <f t="shared" si="0"/>
        <v>-51546280</v>
      </c>
      <c r="G31" s="37">
        <v>152563325</v>
      </c>
      <c r="H31" s="37">
        <v>624517.18000000005</v>
      </c>
      <c r="I31" s="37">
        <v>548497.75000000012</v>
      </c>
      <c r="J31" s="37">
        <f t="shared" si="1"/>
        <v>151938807.81999999</v>
      </c>
      <c r="K31" s="10"/>
      <c r="P31" s="40"/>
      <c r="Q31" s="40"/>
      <c r="R31" s="40"/>
      <c r="S31" s="40"/>
    </row>
    <row r="32" spans="1:19" ht="17.100000000000001" customHeight="1">
      <c r="A32" s="34">
        <v>3800</v>
      </c>
      <c r="B32" s="18"/>
      <c r="C32" s="10"/>
      <c r="D32" s="19" t="s">
        <v>50</v>
      </c>
      <c r="E32" s="37">
        <v>386178131</v>
      </c>
      <c r="F32" s="37">
        <f t="shared" si="0"/>
        <v>-11934311</v>
      </c>
      <c r="G32" s="37">
        <v>374243820</v>
      </c>
      <c r="H32" s="37">
        <v>225851790.34</v>
      </c>
      <c r="I32" s="37">
        <v>220534843.07000017</v>
      </c>
      <c r="J32" s="37">
        <f t="shared" si="1"/>
        <v>148392029.66</v>
      </c>
      <c r="K32" s="10"/>
      <c r="P32" s="40"/>
      <c r="Q32" s="40"/>
      <c r="R32" s="40"/>
      <c r="S32" s="40"/>
    </row>
    <row r="33" spans="1:19" ht="17.100000000000001" customHeight="1">
      <c r="A33" s="34">
        <v>3900</v>
      </c>
      <c r="B33" s="18"/>
      <c r="C33" s="10"/>
      <c r="D33" s="19" t="s">
        <v>51</v>
      </c>
      <c r="E33" s="37">
        <v>26632602</v>
      </c>
      <c r="F33" s="37">
        <f t="shared" si="0"/>
        <v>9042446</v>
      </c>
      <c r="G33" s="37">
        <v>35675048</v>
      </c>
      <c r="H33" s="37">
        <v>2904870.22</v>
      </c>
      <c r="I33" s="37">
        <v>2076451.68</v>
      </c>
      <c r="J33" s="37">
        <f t="shared" si="1"/>
        <v>32770177.780000001</v>
      </c>
      <c r="K33" s="10"/>
      <c r="P33" s="40"/>
      <c r="Q33" s="40"/>
      <c r="R33" s="40"/>
      <c r="S33" s="40"/>
    </row>
    <row r="34" spans="1:19" ht="17.100000000000001" customHeight="1">
      <c r="A34" s="34"/>
      <c r="B34" s="18"/>
      <c r="C34" s="10"/>
      <c r="D34" s="19" t="s">
        <v>52</v>
      </c>
      <c r="E34" s="37">
        <v>-2573427677</v>
      </c>
      <c r="F34" s="37">
        <f t="shared" si="0"/>
        <v>20390654</v>
      </c>
      <c r="G34" s="37">
        <v>-2553037023</v>
      </c>
      <c r="H34" s="37">
        <v>1224652998.3599999</v>
      </c>
      <c r="I34" s="37">
        <v>-7566205950.420002</v>
      </c>
      <c r="J34" s="37">
        <f t="shared" si="1"/>
        <v>-3777690021.3599997</v>
      </c>
      <c r="K34" s="10"/>
      <c r="P34" s="40"/>
      <c r="Q34" s="40"/>
      <c r="R34" s="40"/>
      <c r="S34" s="40"/>
    </row>
    <row r="35" spans="1:19" ht="17.100000000000001" customHeight="1">
      <c r="A35" s="34" t="s">
        <v>53</v>
      </c>
      <c r="B35" s="18"/>
      <c r="C35" s="68" t="s">
        <v>54</v>
      </c>
      <c r="D35" s="69"/>
      <c r="E35" s="39">
        <f>SUM(E36:E39)</f>
        <v>206856508348</v>
      </c>
      <c r="F35" s="39">
        <f t="shared" si="0"/>
        <v>-153261526</v>
      </c>
      <c r="G35" s="39">
        <f>SUM(G36:G39)</f>
        <v>206703246822</v>
      </c>
      <c r="H35" s="39">
        <f>SUM(H36:H39)</f>
        <v>207538673365.10992</v>
      </c>
      <c r="I35" s="39">
        <f>SUM(I36:I39)</f>
        <v>204605139840.41</v>
      </c>
      <c r="J35" s="39">
        <f t="shared" si="1"/>
        <v>-835426543.10992432</v>
      </c>
      <c r="K35" s="10"/>
      <c r="P35" s="40"/>
      <c r="Q35" s="40"/>
      <c r="R35" s="40"/>
      <c r="S35" s="40"/>
    </row>
    <row r="36" spans="1:19" ht="17.100000000000001" customHeight="1">
      <c r="A36" s="34">
        <v>4500</v>
      </c>
      <c r="B36" s="18"/>
      <c r="C36" s="10"/>
      <c r="D36" s="19" t="s">
        <v>55</v>
      </c>
      <c r="E36" s="37">
        <v>1235105708</v>
      </c>
      <c r="F36" s="37">
        <f t="shared" si="0"/>
        <v>-271360693</v>
      </c>
      <c r="G36" s="37">
        <v>963745015</v>
      </c>
      <c r="H36" s="37">
        <v>866490927.96000016</v>
      </c>
      <c r="I36" s="37">
        <v>822302677.41000044</v>
      </c>
      <c r="J36" s="37">
        <f t="shared" si="1"/>
        <v>97254087.039999843</v>
      </c>
      <c r="K36" s="10"/>
      <c r="P36" s="40"/>
      <c r="Q36" s="40"/>
      <c r="R36" s="40"/>
      <c r="S36" s="40"/>
    </row>
    <row r="37" spans="1:19" ht="17.100000000000001" customHeight="1">
      <c r="A37" s="34">
        <v>4800</v>
      </c>
      <c r="B37" s="18"/>
      <c r="C37" s="10"/>
      <c r="D37" s="19" t="s">
        <v>56</v>
      </c>
      <c r="E37" s="37">
        <v>205493086558</v>
      </c>
      <c r="F37" s="37">
        <f t="shared" si="0"/>
        <v>118099167</v>
      </c>
      <c r="G37" s="37">
        <v>205611185725</v>
      </c>
      <c r="H37" s="37">
        <v>206577126030.07993</v>
      </c>
      <c r="I37" s="37">
        <v>203687780755.92999</v>
      </c>
      <c r="J37" s="37">
        <f t="shared" si="1"/>
        <v>-965940305.07992554</v>
      </c>
      <c r="K37" s="10"/>
      <c r="P37" s="40"/>
      <c r="Q37" s="40"/>
      <c r="R37" s="40"/>
      <c r="S37" s="40"/>
    </row>
    <row r="38" spans="1:19" ht="17.100000000000001" customHeight="1">
      <c r="A38" s="34" t="s">
        <v>57</v>
      </c>
      <c r="B38" s="18"/>
      <c r="C38" s="10"/>
      <c r="D38" s="19" t="s">
        <v>58</v>
      </c>
      <c r="E38" s="37">
        <v>17700000</v>
      </c>
      <c r="F38" s="37">
        <f t="shared" si="0"/>
        <v>0</v>
      </c>
      <c r="G38" s="37">
        <v>17700000</v>
      </c>
      <c r="H38" s="37">
        <v>0</v>
      </c>
      <c r="I38" s="37">
        <v>0</v>
      </c>
      <c r="J38" s="37">
        <f t="shared" si="1"/>
        <v>17700000</v>
      </c>
      <c r="K38" s="10"/>
      <c r="P38" s="40"/>
      <c r="Q38" s="40"/>
      <c r="R38" s="40"/>
      <c r="S38" s="40"/>
    </row>
    <row r="39" spans="1:19" ht="17.100000000000001" customHeight="1">
      <c r="A39" s="34"/>
      <c r="B39" s="18"/>
      <c r="C39" s="10"/>
      <c r="D39" s="19" t="s">
        <v>59</v>
      </c>
      <c r="E39" s="37">
        <v>110616082</v>
      </c>
      <c r="F39" s="37">
        <f t="shared" si="0"/>
        <v>0</v>
      </c>
      <c r="G39" s="37">
        <v>110616082</v>
      </c>
      <c r="H39" s="37">
        <v>95056407.069999993</v>
      </c>
      <c r="I39" s="37">
        <v>95056407.069999993</v>
      </c>
      <c r="J39" s="37">
        <f t="shared" si="1"/>
        <v>15559674.930000007</v>
      </c>
      <c r="K39" s="10"/>
      <c r="P39" s="40"/>
      <c r="Q39" s="40"/>
      <c r="R39" s="40"/>
      <c r="S39" s="40"/>
    </row>
    <row r="40" spans="1:19" ht="17.100000000000001" customHeight="1">
      <c r="A40" s="34">
        <v>5100</v>
      </c>
      <c r="B40" s="18"/>
      <c r="C40" s="68" t="s">
        <v>60</v>
      </c>
      <c r="D40" s="69"/>
      <c r="E40" s="39">
        <f>SUM(E41:E44)</f>
        <v>568744919</v>
      </c>
      <c r="F40" s="39">
        <f t="shared" si="0"/>
        <v>-405767873</v>
      </c>
      <c r="G40" s="39">
        <f>SUM(G41:G44)</f>
        <v>162977046</v>
      </c>
      <c r="H40" s="39">
        <f>SUM(H41:H44)</f>
        <v>0</v>
      </c>
      <c r="I40" s="39">
        <f>SUM(I41:I44)</f>
        <v>160765513.76999998</v>
      </c>
      <c r="J40" s="39">
        <f t="shared" si="1"/>
        <v>162977046</v>
      </c>
      <c r="K40" s="10"/>
      <c r="P40" s="40"/>
      <c r="Q40" s="40"/>
      <c r="R40" s="40"/>
      <c r="S40" s="40"/>
    </row>
    <row r="41" spans="1:19" ht="17.100000000000001" customHeight="1">
      <c r="A41" s="34">
        <v>5200</v>
      </c>
      <c r="B41" s="18"/>
      <c r="C41" s="10"/>
      <c r="D41" s="19" t="s">
        <v>61</v>
      </c>
      <c r="E41" s="37">
        <v>193406508</v>
      </c>
      <c r="F41" s="37">
        <f t="shared" si="0"/>
        <v>-190115669</v>
      </c>
      <c r="G41" s="37">
        <v>3290839</v>
      </c>
      <c r="H41" s="37">
        <v>0</v>
      </c>
      <c r="I41" s="37">
        <v>3126523</v>
      </c>
      <c r="J41" s="37">
        <f t="shared" si="1"/>
        <v>3290839</v>
      </c>
      <c r="K41" s="10"/>
      <c r="P41" s="40"/>
      <c r="Q41" s="40"/>
      <c r="R41" s="40"/>
      <c r="S41" s="40"/>
    </row>
    <row r="42" spans="1:19" ht="17.100000000000001" customHeight="1">
      <c r="A42" s="34">
        <v>5300</v>
      </c>
      <c r="B42" s="18"/>
      <c r="C42" s="10"/>
      <c r="D42" s="19" t="s">
        <v>62</v>
      </c>
      <c r="E42" s="37">
        <v>0</v>
      </c>
      <c r="F42" s="37">
        <f t="shared" si="0"/>
        <v>0</v>
      </c>
      <c r="G42" s="37">
        <v>0</v>
      </c>
      <c r="H42" s="37">
        <v>0</v>
      </c>
      <c r="I42" s="37">
        <v>0</v>
      </c>
      <c r="J42" s="37">
        <f t="shared" si="1"/>
        <v>0</v>
      </c>
      <c r="K42" s="10"/>
      <c r="P42" s="40"/>
      <c r="Q42" s="40"/>
      <c r="R42" s="40"/>
      <c r="S42" s="40"/>
    </row>
    <row r="43" spans="1:19" ht="17.100000000000001" customHeight="1">
      <c r="A43" s="34">
        <v>5600</v>
      </c>
      <c r="B43" s="18"/>
      <c r="C43" s="10"/>
      <c r="D43" s="19" t="s">
        <v>63</v>
      </c>
      <c r="E43" s="37">
        <v>374908411</v>
      </c>
      <c r="F43" s="37">
        <f t="shared" si="0"/>
        <v>-282363072</v>
      </c>
      <c r="G43" s="37">
        <v>92545339</v>
      </c>
      <c r="H43" s="37">
        <v>0</v>
      </c>
      <c r="I43" s="37">
        <v>90693030.769999996</v>
      </c>
      <c r="J43" s="37">
        <f t="shared" si="1"/>
        <v>92545339</v>
      </c>
      <c r="K43" s="10"/>
      <c r="P43" s="40"/>
      <c r="Q43" s="40"/>
      <c r="R43" s="40"/>
      <c r="S43" s="40"/>
    </row>
    <row r="44" spans="1:19" ht="17.100000000000001" customHeight="1">
      <c r="A44" s="34"/>
      <c r="B44" s="18"/>
      <c r="C44" s="10"/>
      <c r="D44" s="19" t="s">
        <v>64</v>
      </c>
      <c r="E44" s="37">
        <v>430000</v>
      </c>
      <c r="F44" s="37">
        <f t="shared" si="0"/>
        <v>66710868</v>
      </c>
      <c r="G44" s="37">
        <v>67140868</v>
      </c>
      <c r="H44" s="37">
        <v>0</v>
      </c>
      <c r="I44" s="37">
        <v>66945960</v>
      </c>
      <c r="J44" s="37">
        <f t="shared" si="1"/>
        <v>67140868</v>
      </c>
      <c r="K44" s="10"/>
      <c r="P44" s="40"/>
      <c r="Q44" s="40"/>
      <c r="R44" s="40"/>
      <c r="S44" s="40"/>
    </row>
    <row r="45" spans="1:19" ht="17.100000000000001" customHeight="1">
      <c r="A45" s="34">
        <v>6200</v>
      </c>
      <c r="B45" s="18"/>
      <c r="C45" s="68" t="s">
        <v>65</v>
      </c>
      <c r="D45" s="69"/>
      <c r="E45" s="39">
        <f>E46</f>
        <v>1556521782</v>
      </c>
      <c r="F45" s="39">
        <f t="shared" si="0"/>
        <v>-1078921338</v>
      </c>
      <c r="G45" s="39">
        <f>G46</f>
        <v>477600444</v>
      </c>
      <c r="H45" s="39">
        <f>H46</f>
        <v>342179859</v>
      </c>
      <c r="I45" s="39">
        <f>I46</f>
        <v>366210216.92000002</v>
      </c>
      <c r="J45" s="39">
        <f t="shared" si="1"/>
        <v>135420585</v>
      </c>
      <c r="K45" s="10"/>
      <c r="P45" s="40"/>
      <c r="Q45" s="40"/>
      <c r="R45" s="40"/>
      <c r="S45" s="40"/>
    </row>
    <row r="46" spans="1:19" ht="17.100000000000001" customHeight="1">
      <c r="A46" s="10"/>
      <c r="B46" s="18"/>
      <c r="C46" s="10"/>
      <c r="D46" s="19" t="s">
        <v>66</v>
      </c>
      <c r="E46" s="37">
        <v>1556521782</v>
      </c>
      <c r="F46" s="37">
        <f t="shared" si="0"/>
        <v>-1078921338</v>
      </c>
      <c r="G46" s="37">
        <v>477600444</v>
      </c>
      <c r="H46" s="37">
        <v>342179859</v>
      </c>
      <c r="I46" s="37">
        <v>366210216.92000002</v>
      </c>
      <c r="J46" s="37">
        <f t="shared" si="1"/>
        <v>135420585</v>
      </c>
      <c r="K46" s="10"/>
      <c r="P46" s="40"/>
      <c r="Q46" s="40"/>
      <c r="R46" s="40"/>
      <c r="S46" s="40"/>
    </row>
    <row r="47" spans="1:19" ht="21.95" customHeight="1" thickBot="1">
      <c r="A47" s="10"/>
      <c r="B47" s="72" t="s">
        <v>7</v>
      </c>
      <c r="C47" s="73"/>
      <c r="D47" s="74"/>
      <c r="E47" s="38">
        <f>E45+E40+E35+E25+E16+E9</f>
        <v>339790924472</v>
      </c>
      <c r="F47" s="38">
        <f t="shared" si="0"/>
        <v>-15092496823</v>
      </c>
      <c r="G47" s="38">
        <f>G45+G40+G35+G25+G16+G9</f>
        <v>324698427649</v>
      </c>
      <c r="H47" s="38">
        <f>H45+H40+H35+H25+H16+H9</f>
        <v>348712610298.28992</v>
      </c>
      <c r="I47" s="38">
        <f>I45+I40+I35+I25+I16+I9</f>
        <v>312240922405.13989</v>
      </c>
      <c r="J47" s="38">
        <f t="shared" si="1"/>
        <v>-24014182649.289917</v>
      </c>
      <c r="K47" s="10"/>
      <c r="P47" s="40"/>
      <c r="Q47" s="40"/>
      <c r="R47" s="40"/>
      <c r="S47" s="40"/>
    </row>
    <row r="48" spans="1:19" ht="19.5" customHeight="1">
      <c r="A48" s="10"/>
      <c r="B48" s="54" t="s">
        <v>8</v>
      </c>
      <c r="C48" s="54"/>
      <c r="D48" s="54"/>
      <c r="E48" s="54"/>
      <c r="F48" s="54"/>
      <c r="G48" s="54"/>
      <c r="H48" s="54"/>
      <c r="I48" s="54"/>
      <c r="J48" s="54"/>
      <c r="K48" s="10"/>
    </row>
    <row r="49" spans="1:11">
      <c r="A49" s="10"/>
      <c r="B49" s="10"/>
      <c r="C49" s="55" t="s">
        <v>76</v>
      </c>
      <c r="D49" s="55"/>
      <c r="E49" s="55"/>
      <c r="F49" s="55"/>
      <c r="G49" s="55"/>
      <c r="H49" s="55"/>
      <c r="I49" s="55"/>
      <c r="J49" s="55"/>
      <c r="K49" s="10"/>
    </row>
    <row r="50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</sheetData>
  <mergeCells count="14">
    <mergeCell ref="B2:J2"/>
    <mergeCell ref="B3:J3"/>
    <mergeCell ref="B4:J4"/>
    <mergeCell ref="B5:J5"/>
    <mergeCell ref="B7:D7"/>
    <mergeCell ref="C9:D9"/>
    <mergeCell ref="B48:J48"/>
    <mergeCell ref="C49:J49"/>
    <mergeCell ref="C16:D16"/>
    <mergeCell ref="C25:D25"/>
    <mergeCell ref="C35:D35"/>
    <mergeCell ref="C40:D40"/>
    <mergeCell ref="C45:D45"/>
    <mergeCell ref="B47:D47"/>
  </mergeCells>
  <printOptions horizontalCentered="1"/>
  <pageMargins left="0.35433070866141736" right="0.35433070866141736" top="0.47244094488188981" bottom="0.43307086614173229" header="0.51181102362204722" footer="0.51181102362204722"/>
  <pageSetup scale="52" pageOrder="overThenDown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zoomScaleNormal="100" zoomScaleSheetLayoutView="100" workbookViewId="0">
      <selection activeCell="K22" sqref="K22"/>
    </sheetView>
  </sheetViews>
  <sheetFormatPr baseColWidth="10" defaultColWidth="9.140625" defaultRowHeight="15"/>
  <cols>
    <col min="1" max="1" width="4.140625" style="11" customWidth="1"/>
    <col min="2" max="4" width="2.5703125" style="11" customWidth="1"/>
    <col min="5" max="5" width="44.140625" style="11" customWidth="1"/>
    <col min="6" max="11" width="17" style="11" customWidth="1"/>
    <col min="12" max="12" width="4.140625" style="11" customWidth="1"/>
    <col min="13" max="16384" width="9.140625" style="11"/>
  </cols>
  <sheetData>
    <row r="1" spans="1:12" ht="35.1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2" customHeight="1">
      <c r="A2" s="10"/>
      <c r="B2" s="56" t="s">
        <v>9</v>
      </c>
      <c r="C2" s="57"/>
      <c r="D2" s="57"/>
      <c r="E2" s="57"/>
      <c r="F2" s="57"/>
      <c r="G2" s="57"/>
      <c r="H2" s="57"/>
      <c r="I2" s="57"/>
      <c r="J2" s="57"/>
      <c r="K2" s="58"/>
      <c r="L2" s="10"/>
    </row>
    <row r="3" spans="1:12" ht="12" customHeight="1">
      <c r="A3" s="10"/>
      <c r="B3" s="59" t="s">
        <v>79</v>
      </c>
      <c r="C3" s="60"/>
      <c r="D3" s="60"/>
      <c r="E3" s="60"/>
      <c r="F3" s="60"/>
      <c r="G3" s="60"/>
      <c r="H3" s="60"/>
      <c r="I3" s="60"/>
      <c r="J3" s="60"/>
      <c r="K3" s="61"/>
      <c r="L3" s="10"/>
    </row>
    <row r="4" spans="1:12" ht="12" customHeight="1">
      <c r="A4" s="10"/>
      <c r="B4" s="59" t="str">
        <f>EAEP_ADMIN!B4</f>
        <v>Del 1 de enero al 30 de junio de 2019</v>
      </c>
      <c r="C4" s="60"/>
      <c r="D4" s="60"/>
      <c r="E4" s="60"/>
      <c r="F4" s="60"/>
      <c r="G4" s="60"/>
      <c r="H4" s="60"/>
      <c r="I4" s="60"/>
      <c r="J4" s="60"/>
      <c r="K4" s="61"/>
      <c r="L4" s="10"/>
    </row>
    <row r="5" spans="1:12" ht="12" customHeight="1" thickBot="1">
      <c r="A5" s="10"/>
      <c r="B5" s="62" t="str">
        <f>EAEP_ADMIN!B5</f>
        <v>(pesos)</v>
      </c>
      <c r="C5" s="63"/>
      <c r="D5" s="63"/>
      <c r="E5" s="63"/>
      <c r="F5" s="63"/>
      <c r="G5" s="63"/>
      <c r="H5" s="63"/>
      <c r="I5" s="63"/>
      <c r="J5" s="63"/>
      <c r="K5" s="64"/>
      <c r="L5" s="10"/>
    </row>
    <row r="6" spans="1:12" ht="12" customHeight="1" thickBot="1">
      <c r="A6" s="10"/>
      <c r="B6" s="12"/>
      <c r="C6" s="12"/>
      <c r="D6" s="12"/>
      <c r="E6" s="12"/>
      <c r="F6" s="12"/>
      <c r="G6" s="12"/>
      <c r="H6" s="12"/>
      <c r="I6" s="12"/>
      <c r="J6" s="12"/>
      <c r="K6" s="12"/>
      <c r="L6" s="10"/>
    </row>
    <row r="7" spans="1:12" ht="39.950000000000003" customHeight="1">
      <c r="A7" s="10"/>
      <c r="B7" s="75" t="s">
        <v>10</v>
      </c>
      <c r="C7" s="75"/>
      <c r="D7" s="75"/>
      <c r="E7" s="75"/>
      <c r="F7" s="13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0"/>
    </row>
    <row r="8" spans="1:12" ht="15" customHeight="1">
      <c r="A8" s="10"/>
      <c r="B8" s="31"/>
      <c r="C8" s="32"/>
      <c r="D8" s="32"/>
      <c r="E8" s="33"/>
      <c r="F8" s="14" t="s">
        <v>0</v>
      </c>
      <c r="G8" s="14" t="s">
        <v>1</v>
      </c>
      <c r="H8" s="14" t="s">
        <v>2</v>
      </c>
      <c r="I8" s="14" t="s">
        <v>3</v>
      </c>
      <c r="J8" s="14" t="s">
        <v>4</v>
      </c>
      <c r="K8" s="14" t="s">
        <v>5</v>
      </c>
      <c r="L8" s="10"/>
    </row>
    <row r="9" spans="1:12" ht="17.100000000000001" customHeight="1">
      <c r="A9" s="10"/>
      <c r="B9" s="18"/>
      <c r="C9" s="68" t="s">
        <v>67</v>
      </c>
      <c r="D9" s="68"/>
      <c r="E9" s="69"/>
      <c r="F9" s="39">
        <f>F10+F13+F17</f>
        <v>339790924472</v>
      </c>
      <c r="G9" s="39">
        <f>H9-F9</f>
        <v>-15092496822.910034</v>
      </c>
      <c r="H9" s="39">
        <f>H10+H13+H17</f>
        <v>324698427649.08997</v>
      </c>
      <c r="I9" s="39">
        <f>I10+I13+I17</f>
        <v>348712610298.28961</v>
      </c>
      <c r="J9" s="39">
        <f>J10+J13+J17</f>
        <v>312240922405.13995</v>
      </c>
      <c r="K9" s="39">
        <f>H9-I9</f>
        <v>-24014182649.199646</v>
      </c>
      <c r="L9" s="10"/>
    </row>
    <row r="10" spans="1:12" ht="17.100000000000001" customHeight="1">
      <c r="A10" s="10"/>
      <c r="B10" s="18"/>
      <c r="C10" s="10"/>
      <c r="D10" s="68" t="s">
        <v>68</v>
      </c>
      <c r="E10" s="69"/>
      <c r="F10" s="39">
        <f>F11+F12</f>
        <v>113814175766</v>
      </c>
      <c r="G10" s="39">
        <f t="shared" ref="G10:G19" si="0">H10-F10</f>
        <v>-12655691520.910004</v>
      </c>
      <c r="H10" s="39">
        <f>H11+H12</f>
        <v>101158484245.09</v>
      </c>
      <c r="I10" s="39">
        <f>I11+I12</f>
        <v>123485635719.28969</v>
      </c>
      <c r="J10" s="39">
        <f>J11+J12</f>
        <v>99404921287.649979</v>
      </c>
      <c r="K10" s="39">
        <f t="shared" ref="K10:K19" si="1">H10-I10</f>
        <v>-22327151474.199692</v>
      </c>
      <c r="L10" s="10"/>
    </row>
    <row r="11" spans="1:12" ht="17.100000000000001" customHeight="1">
      <c r="A11" s="10"/>
      <c r="B11" s="18"/>
      <c r="C11" s="10"/>
      <c r="D11" s="10"/>
      <c r="E11" s="19" t="s">
        <v>69</v>
      </c>
      <c r="F11" s="37">
        <v>111688909065</v>
      </c>
      <c r="G11" s="37">
        <f t="shared" si="0"/>
        <v>-11171002309.910004</v>
      </c>
      <c r="H11" s="37">
        <v>100517906755.09</v>
      </c>
      <c r="I11" s="37">
        <v>123143455860.28969</v>
      </c>
      <c r="J11" s="37">
        <v>98877945556.959976</v>
      </c>
      <c r="K11" s="37">
        <f t="shared" si="1"/>
        <v>-22625549105.199692</v>
      </c>
      <c r="L11" s="10"/>
    </row>
    <row r="12" spans="1:12" ht="17.100000000000001" customHeight="1">
      <c r="A12" s="10"/>
      <c r="B12" s="18"/>
      <c r="C12" s="10"/>
      <c r="D12" s="10"/>
      <c r="E12" s="19" t="s">
        <v>70</v>
      </c>
      <c r="F12" s="37">
        <v>2125266701</v>
      </c>
      <c r="G12" s="37">
        <f t="shared" si="0"/>
        <v>-1484689211</v>
      </c>
      <c r="H12" s="37">
        <v>640577490</v>
      </c>
      <c r="I12" s="37">
        <v>342179859</v>
      </c>
      <c r="J12" s="37">
        <v>526975730.69</v>
      </c>
      <c r="K12" s="37">
        <f t="shared" si="1"/>
        <v>298397631</v>
      </c>
      <c r="L12" s="10"/>
    </row>
    <row r="13" spans="1:12" ht="17.100000000000001" customHeight="1">
      <c r="A13" s="10"/>
      <c r="B13" s="18"/>
      <c r="C13" s="10"/>
      <c r="D13" s="68" t="s">
        <v>71</v>
      </c>
      <c r="E13" s="69"/>
      <c r="F13" s="39">
        <f>F14+F15+F16</f>
        <v>20483662148</v>
      </c>
      <c r="G13" s="39">
        <f t="shared" si="0"/>
        <v>-2554904469</v>
      </c>
      <c r="H13" s="39">
        <f>H14+H15+H16</f>
        <v>17928757679</v>
      </c>
      <c r="I13" s="39">
        <f>I14+I15+I16</f>
        <v>18649848548.920006</v>
      </c>
      <c r="J13" s="39">
        <f>J14+J15+J16</f>
        <v>9148220361.5599937</v>
      </c>
      <c r="K13" s="39">
        <f t="shared" si="1"/>
        <v>-721090869.9200058</v>
      </c>
      <c r="L13" s="10"/>
    </row>
    <row r="14" spans="1:12" ht="30">
      <c r="A14" s="10"/>
      <c r="B14" s="18"/>
      <c r="C14" s="10"/>
      <c r="D14" s="10"/>
      <c r="E14" s="19" t="s">
        <v>72</v>
      </c>
      <c r="F14" s="37">
        <v>24519796192</v>
      </c>
      <c r="G14" s="37">
        <f t="shared" si="0"/>
        <v>-2544991115</v>
      </c>
      <c r="H14" s="37">
        <v>21974805077</v>
      </c>
      <c r="I14" s="37">
        <v>18513694931.300007</v>
      </c>
      <c r="J14" s="37">
        <v>17767887428.279995</v>
      </c>
      <c r="K14" s="37">
        <f t="shared" si="1"/>
        <v>3461110145.6999931</v>
      </c>
      <c r="L14" s="10"/>
    </row>
    <row r="15" spans="1:12" ht="30">
      <c r="A15" s="10"/>
      <c r="B15" s="18"/>
      <c r="C15" s="10"/>
      <c r="D15" s="10"/>
      <c r="E15" s="19" t="s">
        <v>73</v>
      </c>
      <c r="F15" s="37">
        <v>147908767</v>
      </c>
      <c r="G15" s="37">
        <f t="shared" si="0"/>
        <v>-9913354</v>
      </c>
      <c r="H15" s="37">
        <v>137995413</v>
      </c>
      <c r="I15" s="37">
        <v>136153617.61999995</v>
      </c>
      <c r="J15" s="37">
        <v>136153617.61999995</v>
      </c>
      <c r="K15" s="37">
        <f t="shared" si="1"/>
        <v>1841795.3800000548</v>
      </c>
      <c r="L15" s="10"/>
    </row>
    <row r="16" spans="1:12" ht="17.100000000000001" customHeight="1">
      <c r="A16" s="10"/>
      <c r="B16" s="18"/>
      <c r="C16" s="10"/>
      <c r="D16" s="10"/>
      <c r="E16" s="19" t="s">
        <v>74</v>
      </c>
      <c r="F16" s="37">
        <v>-4184042811</v>
      </c>
      <c r="G16" s="37">
        <f t="shared" si="0"/>
        <v>0</v>
      </c>
      <c r="H16" s="37">
        <v>-4184042811</v>
      </c>
      <c r="I16" s="37">
        <v>0</v>
      </c>
      <c r="J16" s="37">
        <v>-8755820684.3400002</v>
      </c>
      <c r="K16" s="37">
        <f t="shared" si="1"/>
        <v>-4184042811</v>
      </c>
      <c r="L16" s="10"/>
    </row>
    <row r="17" spans="1:12" ht="17.100000000000001" customHeight="1">
      <c r="A17" s="10"/>
      <c r="B17" s="18"/>
      <c r="C17" s="10"/>
      <c r="D17" s="68" t="s">
        <v>75</v>
      </c>
      <c r="E17" s="69"/>
      <c r="F17" s="39">
        <f>F18</f>
        <v>205493086558</v>
      </c>
      <c r="G17" s="39">
        <f t="shared" si="0"/>
        <v>118099167</v>
      </c>
      <c r="H17" s="39">
        <f>H18</f>
        <v>205611185725</v>
      </c>
      <c r="I17" s="39">
        <f>I18</f>
        <v>206577126030.07993</v>
      </c>
      <c r="J17" s="39">
        <f>J18</f>
        <v>203687780755.92999</v>
      </c>
      <c r="K17" s="39">
        <f t="shared" si="1"/>
        <v>-965940305.07992554</v>
      </c>
      <c r="L17" s="10"/>
    </row>
    <row r="18" spans="1:12" ht="17.100000000000001" customHeight="1">
      <c r="A18" s="10"/>
      <c r="B18" s="20"/>
      <c r="C18" s="21"/>
      <c r="D18" s="21"/>
      <c r="E18" s="22" t="s">
        <v>56</v>
      </c>
      <c r="F18" s="37">
        <v>205493086558</v>
      </c>
      <c r="G18" s="37">
        <f t="shared" si="0"/>
        <v>118099167</v>
      </c>
      <c r="H18" s="37">
        <v>205611185725</v>
      </c>
      <c r="I18" s="37">
        <v>206577126030.07993</v>
      </c>
      <c r="J18" s="37">
        <v>203687780755.92999</v>
      </c>
      <c r="K18" s="37">
        <f t="shared" si="1"/>
        <v>-965940305.07992554</v>
      </c>
      <c r="L18" s="10"/>
    </row>
    <row r="19" spans="1:12" ht="21.95" customHeight="1" thickBot="1">
      <c r="A19" s="10"/>
      <c r="B19" s="67" t="s">
        <v>7</v>
      </c>
      <c r="C19" s="67"/>
      <c r="D19" s="67"/>
      <c r="E19" s="67"/>
      <c r="F19" s="38">
        <f>F9</f>
        <v>339790924472</v>
      </c>
      <c r="G19" s="38">
        <f t="shared" si="0"/>
        <v>-15092496822.910034</v>
      </c>
      <c r="H19" s="38">
        <f>H9</f>
        <v>324698427649.08997</v>
      </c>
      <c r="I19" s="38">
        <f>I9</f>
        <v>348712610298.28961</v>
      </c>
      <c r="J19" s="38">
        <f>J9</f>
        <v>312240922405.13995</v>
      </c>
      <c r="K19" s="38">
        <f t="shared" si="1"/>
        <v>-24014182649.199646</v>
      </c>
      <c r="L19" s="10"/>
    </row>
    <row r="20" spans="1:12">
      <c r="A20" s="10"/>
      <c r="B20" s="54" t="s"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10"/>
    </row>
    <row r="21" spans="1:12">
      <c r="A21" s="10"/>
      <c r="B21" s="10"/>
      <c r="C21" s="55" t="s">
        <v>76</v>
      </c>
      <c r="D21" s="55"/>
      <c r="E21" s="55"/>
      <c r="F21" s="55"/>
      <c r="G21" s="55"/>
      <c r="H21" s="55"/>
      <c r="I21" s="55"/>
      <c r="J21" s="55"/>
      <c r="K21" s="55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>
      <c r="F23" s="40"/>
      <c r="G23" s="40"/>
      <c r="H23" s="40"/>
      <c r="I23" s="40"/>
      <c r="J23" s="40"/>
      <c r="K23" s="40"/>
    </row>
  </sheetData>
  <mergeCells count="12"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  <mergeCell ref="C21:K21"/>
  </mergeCells>
  <pageMargins left="0.35433070866141736" right="0.35433070866141736" top="0.47244094488188981" bottom="0.43307086614173229" header="0.51181102362204722" footer="0.51181102362204722"/>
  <pageSetup scale="82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EAEP_ADMIN</vt:lpstr>
      <vt:lpstr>EAEPE_ECON</vt:lpstr>
      <vt:lpstr>EAEP_FUNC</vt:lpstr>
      <vt:lpstr>EAEP_OBJGASTO</vt:lpstr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Carolina Cervantes Caballero</dc:creator>
  <cp:lastModifiedBy>División Programática y Presupuestaria</cp:lastModifiedBy>
  <cp:lastPrinted>2019-10-24T23:41:11Z</cp:lastPrinted>
  <dcterms:created xsi:type="dcterms:W3CDTF">2019-10-18T21:50:42Z</dcterms:created>
  <dcterms:modified xsi:type="dcterms:W3CDTF">2020-08-26T22:15:20Z</dcterms:modified>
</cp:coreProperties>
</file>