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ssmx-my.sharepoint.com/personal/ulises_ramirezm_imss_gob_mx/Documents/Documentos/AIAF/Financieros Trimestrales/3T-2025/Transparencia Tercer Trimestre 2025/"/>
    </mc:Choice>
  </mc:AlternateContent>
  <xr:revisionPtr revIDLastSave="0" documentId="8_{EAC3F9BA-E34D-4F44-B477-81BB106776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do_Ana_Activo" sheetId="1" r:id="rId1"/>
  </sheets>
  <definedNames>
    <definedName name="_xlnm.Print_Area" localSheetId="0">Edo_Ana_Activo!$A$1:$G$35</definedName>
    <definedName name="NvsASD">"V2025-09-30"</definedName>
    <definedName name="NvsAutoDrillOk">"VN"</definedName>
    <definedName name="NvsDrillHyperLink" localSheetId="0">"http://finanzaslgcg.imss.gob.mx/psp/ps_newwin/EMPLOYEE/ERP/c/REPORT_BOOKS.IC_RUN_DRILLDOWN.GBL?Action=A&amp;NVS_INSTANCE=3358717_3157651"</definedName>
    <definedName name="NvsElapsedTime">0.00686342592234723</definedName>
    <definedName name="NvsEndTime">45939.1137847222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"V2023-08-01"</definedName>
    <definedName name="NvsPanelSetid">"VIMSS1"</definedName>
    <definedName name="NvsReqBU">"VIMSSR"</definedName>
    <definedName name="NvsReqBUOnly">"VY"</definedName>
    <definedName name="NvsSheetType" localSheetId="0">"M"</definedName>
    <definedName name="NvsTransLed">"VN"</definedName>
    <definedName name="NvsTreeASD">"V2025-08-31"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8" i="1"/>
  <c r="F16" i="1" l="1"/>
  <c r="D16" i="1"/>
  <c r="E16" i="1"/>
  <c r="C16" i="1"/>
  <c r="D8" i="1"/>
  <c r="E8" i="1"/>
  <c r="F8" i="1"/>
  <c r="C8" i="1"/>
  <c r="AB25" i="1"/>
  <c r="AF25" i="1" s="1"/>
  <c r="AB24" i="1"/>
  <c r="AF24" i="1" s="1"/>
  <c r="AB23" i="1"/>
  <c r="AF23" i="1" s="1"/>
  <c r="AB22" i="1"/>
  <c r="AF22" i="1" s="1"/>
  <c r="AB21" i="1"/>
  <c r="AF21" i="1" s="1"/>
  <c r="AB20" i="1"/>
  <c r="AF20" i="1" s="1"/>
  <c r="AB19" i="1"/>
  <c r="AF19" i="1" s="1"/>
  <c r="AB18" i="1"/>
  <c r="AF18" i="1" s="1"/>
  <c r="AB17" i="1"/>
  <c r="AF17" i="1" s="1"/>
  <c r="AB15" i="1"/>
  <c r="AF15" i="1" s="1"/>
  <c r="AB14" i="1"/>
  <c r="AF14" i="1" s="1"/>
  <c r="AB13" i="1"/>
  <c r="AF13" i="1" s="1"/>
  <c r="AB12" i="1"/>
  <c r="AF12" i="1" s="1"/>
  <c r="AB11" i="1"/>
  <c r="AF11" i="1" s="1"/>
  <c r="AB10" i="1"/>
  <c r="AF10" i="1" s="1"/>
  <c r="AB9" i="1"/>
  <c r="AF9" i="1" s="1"/>
  <c r="H6" i="1"/>
  <c r="H5" i="1"/>
  <c r="I4" i="1"/>
  <c r="W3" i="1"/>
  <c r="B4" i="1" s="1"/>
  <c r="AH22" i="1" l="1"/>
  <c r="AG22" i="1"/>
  <c r="AH15" i="1"/>
  <c r="AG15" i="1"/>
  <c r="AH10" i="1"/>
  <c r="AG10" i="1"/>
  <c r="AH14" i="1"/>
  <c r="AG14" i="1"/>
  <c r="AH18" i="1"/>
  <c r="AG18" i="1"/>
  <c r="AH11" i="1"/>
  <c r="AG11" i="1"/>
  <c r="AH19" i="1"/>
  <c r="AG19" i="1"/>
  <c r="AH23" i="1"/>
  <c r="AG23" i="1"/>
  <c r="AH12" i="1"/>
  <c r="AG12" i="1"/>
  <c r="AH20" i="1"/>
  <c r="AG20" i="1"/>
  <c r="AH24" i="1"/>
  <c r="AG24" i="1"/>
  <c r="AG9" i="1"/>
  <c r="AH9" i="1"/>
  <c r="AG13" i="1"/>
  <c r="AH13" i="1"/>
  <c r="AH17" i="1"/>
  <c r="AG17" i="1"/>
  <c r="AH21" i="1"/>
  <c r="AG21" i="1"/>
  <c r="AH25" i="1"/>
  <c r="AG25" i="1"/>
  <c r="AI19" i="1" l="1"/>
  <c r="AI23" i="1"/>
  <c r="AI21" i="1"/>
  <c r="AI25" i="1"/>
  <c r="AI14" i="1"/>
  <c r="AI9" i="1"/>
  <c r="AI24" i="1"/>
  <c r="AI10" i="1"/>
  <c r="AI17" i="1"/>
  <c r="AI20" i="1"/>
  <c r="AI11" i="1"/>
  <c r="AI15" i="1"/>
  <c r="AI12" i="1"/>
  <c r="AI18" i="1"/>
  <c r="AI22" i="1"/>
  <c r="AI13" i="1"/>
</calcChain>
</file>

<file path=xl/sharedStrings.xml><?xml version="1.0" encoding="utf-8"?>
<sst xmlns="http://schemas.openxmlformats.org/spreadsheetml/2006/main" count="60" uniqueCount="60">
  <si>
    <t>(Cifras en Pesos)</t>
  </si>
  <si>
    <t xml:space="preserve"> Concepto </t>
  </si>
  <si>
    <t>Bienes Muebles</t>
  </si>
  <si>
    <t>Estado Analitico del Activo</t>
  </si>
  <si>
    <t>Estimación por Pérdida o Deterioro de Activos Circulantes</t>
  </si>
  <si>
    <t>Otros Activos Circulantes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</si>
  <si>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</si>
  <si>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</si>
  <si>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</si>
  <si>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</si>
  <si>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</si>
  <si>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</si>
  <si>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</si>
  <si>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Activo No Circulante</t>
  </si>
  <si>
    <t>Inversiones Financieras a Largo Plazo</t>
  </si>
  <si>
    <t>Derechos a Recibir Efectivo o Equivalentes a Largo Plazo</t>
  </si>
  <si>
    <t>Activos Intangibles</t>
  </si>
  <si>
    <t>Activos Diferidos</t>
  </si>
  <si>
    <t>Otros Activos no Circulantes</t>
  </si>
  <si>
    <t>Saldo Inicial</t>
  </si>
  <si>
    <t>Cargos del Periodos</t>
  </si>
  <si>
    <t>Abonos del Periodo</t>
  </si>
  <si>
    <t>Saldo Final</t>
  </si>
  <si>
    <t>Variación del Periodo</t>
  </si>
  <si>
    <t>%,FACCOUNT,TEDO_SIT_FINANCIERA,NDERECHOS_RECIB_EQUIV</t>
  </si>
  <si>
    <t>%,FACCOUNT,TEDO_SIT_FINANCIERA,NDERECHO_RECIB_BIEN_S</t>
  </si>
  <si>
    <t>%,FACCOUNT,TEDO_SIT_FINANCIERA,NINVENTARIOS</t>
  </si>
  <si>
    <t>%,FACCOUNT,TEDO_SIT_FINANCIERA,NALMACENES</t>
  </si>
  <si>
    <t>%,FACCOUNT,TEDO_SIT_FINANCIERA,N"OTROS ACTIVOS NO CIR"</t>
  </si>
  <si>
    <t>%,FACCOUNT,TEDO_SIT_FINANCIERA,NINV_FINANC_LARGO_PZO</t>
  </si>
  <si>
    <t>%,FACCOUNT,TEDO_SIT_FINANCIERA,NDERECHOS_RECIB_</t>
  </si>
  <si>
    <t>%,FACCOUNT,TEDO_SIT_FINANCIERA,N"BIENES MUEB"</t>
  </si>
  <si>
    <t>%,FACCOUNT,TEDO_SIT_FINANCIERA,N"ACTIVOS INTANGIBLES"</t>
  </si>
  <si>
    <t>%,FACCOUNT,TEDO_SIT_FINANCIERA,NDEP_DETE_AMORT_ACUM</t>
  </si>
  <si>
    <t>%,FACCOUNT,TEDO_SIT_FINANCIERA,NACTIVO_DIFERIDO</t>
  </si>
  <si>
    <t>%,FACCOUNT,TEDO_SIT_FINANCIERA,N"ESTIMA PER_DET ACTNC"</t>
  </si>
  <si>
    <t>Estimación por Pérdida o Deterioro de Activos no Circulantes</t>
  </si>
  <si>
    <t>Depreciación, Deterioro y Amortización Acumulada de Bienes</t>
  </si>
  <si>
    <t>%,LREAL,UPOSTED_TOTAL_AMT,SBAL</t>
  </si>
  <si>
    <t>%,LREAL</t>
  </si>
  <si>
    <t>Bienes Inmuebles, Infraestructura y Construcciones en Proceso</t>
  </si>
  <si>
    <t>Fecha Informe</t>
  </si>
  <si>
    <t>Dia final periodo</t>
  </si>
  <si>
    <t>Instituto Mexicano del Seguro Social</t>
  </si>
  <si>
    <t>Bajo Protesta de decir verdad declaramos que los Estados Financieros y sus Notas son razonablemente correctos y son responsabilidad del emisor.</t>
  </si>
  <si>
    <t>Titular de la División de Contabilidad</t>
  </si>
  <si>
    <t>%,LREAL,UPOSTED_TOTAL_AMT,SYTDDIC-1</t>
  </si>
  <si>
    <t>%,FACCOUNT,TEDO_SIT_FINANCIERA,NOTROS ACTIVOS NO CIR</t>
  </si>
  <si>
    <t>%,FACCOUNT,TEDO_SIT_FINANCIERA,NBIENES_INMUEBLES_INF</t>
  </si>
  <si>
    <t>%,FACCOUNT,TEDO_SIT_FINANCIERA,N"ESTIMACION PERDIDA"</t>
  </si>
  <si>
    <t>%,LREAL,UPOSTED_TOTAL_DR,SBAL_SP</t>
  </si>
  <si>
    <t>%,LREAL,UPOSTED_TOTAL_CR,SBAL_SP,R</t>
  </si>
  <si>
    <t>%,FACCOUNT,TEDO_SIT_FINANCIERA,N"EFECTIVO EQUIVALENTE"</t>
  </si>
  <si>
    <t>IMSS Ordinario</t>
  </si>
  <si>
    <t>2025</t>
  </si>
  <si>
    <t>2025-09-30</t>
  </si>
  <si>
    <t>9</t>
  </si>
  <si>
    <t>Elaboró: Mtra. Verónica Barrios Nava</t>
  </si>
  <si>
    <t xml:space="preserve">Autorizó: Mtro. Shadai G. Sánchez Osorio </t>
  </si>
  <si>
    <t xml:space="preserve">Titular de la Coordinacion de Contabilidad y Trámite de  Erogaciones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</si>
</sst>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dd/mm/yyyy;@"/>
    <numFmt numFmtId="166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3" borderId="0" applyNumberFormat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5" fillId="2" borderId="7" xfId="0" applyFont="1" applyFill="1" applyBorder="1" applyAlignment="1">
      <alignment horizontal="left" wrapText="1" indent="1"/>
    </xf>
    <xf numFmtId="0" fontId="4" fillId="2" borderId="7" xfId="0" applyFont="1" applyFill="1" applyBorder="1" applyAlignment="1">
      <alignment horizontal="left" wrapText="1" indent="2"/>
    </xf>
    <xf numFmtId="0" fontId="5" fillId="2" borderId="8" xfId="0" applyFont="1" applyFill="1" applyBorder="1" applyAlignment="1">
      <alignment wrapText="1"/>
    </xf>
    <xf numFmtId="0" fontId="6" fillId="0" borderId="0" xfId="0" applyFont="1"/>
    <xf numFmtId="165" fontId="6" fillId="0" borderId="0" xfId="0" applyNumberFormat="1" applyFont="1"/>
    <xf numFmtId="0" fontId="6" fillId="0" borderId="0" xfId="2" applyFont="1" applyFill="1"/>
    <xf numFmtId="14" fontId="6" fillId="0" borderId="0" xfId="0" applyNumberFormat="1" applyFont="1"/>
    <xf numFmtId="0" fontId="5" fillId="2" borderId="9" xfId="0" applyFont="1" applyFill="1" applyBorder="1" applyAlignment="1">
      <alignment wrapText="1"/>
    </xf>
    <xf numFmtId="0" fontId="7" fillId="0" borderId="0" xfId="0" applyFont="1"/>
    <xf numFmtId="0" fontId="7" fillId="0" borderId="10" xfId="0" applyFont="1" applyBorder="1"/>
    <xf numFmtId="0" fontId="7" fillId="0" borderId="0" xfId="0" applyFont="1" applyAlignment="1">
      <alignment horizontal="left"/>
    </xf>
    <xf numFmtId="0" fontId="9" fillId="4" borderId="12" xfId="0" applyFont="1" applyFill="1" applyBorder="1" applyAlignment="1">
      <alignment horizontal="center" wrapText="1"/>
    </xf>
    <xf numFmtId="0" fontId="8" fillId="0" borderId="0" xfId="0" applyFont="1"/>
    <xf numFmtId="0" fontId="10" fillId="0" borderId="0" xfId="0" applyFont="1"/>
    <xf numFmtId="166" fontId="8" fillId="0" borderId="0" xfId="0" applyNumberFormat="1" applyFont="1"/>
    <xf numFmtId="164" fontId="6" fillId="0" borderId="0" xfId="1" applyFont="1" applyAlignment="1">
      <alignment wrapText="1"/>
    </xf>
    <xf numFmtId="166" fontId="6" fillId="2" borderId="5" xfId="1" applyNumberFormat="1" applyFont="1" applyFill="1" applyBorder="1"/>
    <xf numFmtId="166" fontId="3" fillId="0" borderId="0" xfId="0" applyNumberFormat="1" applyFont="1"/>
    <xf numFmtId="164" fontId="3" fillId="0" borderId="0" xfId="1" applyFont="1"/>
    <xf numFmtId="0" fontId="7" fillId="0" borderId="11" xfId="0" applyFont="1" applyBorder="1" applyAlignment="1">
      <alignment horizontal="left"/>
    </xf>
    <xf numFmtId="0" fontId="6" fillId="0" borderId="0" xfId="0" quotePrefix="1" applyFont="1"/>
    <xf numFmtId="165" fontId="6" fillId="0" borderId="0" xfId="0" quotePrefix="1" applyNumberFormat="1" applyFont="1"/>
    <xf numFmtId="3" fontId="4" fillId="0" borderId="0" xfId="1" applyNumberFormat="1" applyFont="1" applyAlignment="1">
      <alignment wrapText="1"/>
    </xf>
    <xf numFmtId="3" fontId="9" fillId="4" borderId="13" xfId="0" applyNumberFormat="1" applyFont="1" applyFill="1" applyBorder="1" applyAlignment="1">
      <alignment horizontal="center" wrapText="1"/>
    </xf>
    <xf numFmtId="3" fontId="5" fillId="2" borderId="3" xfId="1" applyNumberFormat="1" applyFont="1" applyFill="1" applyBorder="1" applyAlignment="1">
      <alignment wrapText="1"/>
    </xf>
    <xf numFmtId="3" fontId="4" fillId="2" borderId="5" xfId="1" applyNumberFormat="1" applyFont="1" applyFill="1" applyBorder="1" applyAlignment="1">
      <alignment wrapText="1"/>
    </xf>
    <xf numFmtId="3" fontId="5" fillId="2" borderId="6" xfId="1" applyNumberFormat="1" applyFont="1" applyFill="1" applyBorder="1" applyAlignment="1">
      <alignment wrapText="1"/>
    </xf>
    <xf numFmtId="3" fontId="7" fillId="0" borderId="0" xfId="0" applyNumberFormat="1" applyFont="1"/>
    <xf numFmtId="3" fontId="7" fillId="0" borderId="0" xfId="0" applyNumberFormat="1" applyFont="1" applyAlignment="1">
      <alignment horizontal="left"/>
    </xf>
    <xf numFmtId="3" fontId="4" fillId="0" borderId="0" xfId="0" applyNumberFormat="1" applyFont="1" applyAlignment="1">
      <alignment wrapText="1"/>
    </xf>
    <xf numFmtId="3" fontId="9" fillId="4" borderId="13" xfId="1" applyNumberFormat="1" applyFont="1" applyFill="1" applyBorder="1" applyAlignment="1">
      <alignment horizontal="center"/>
    </xf>
    <xf numFmtId="3" fontId="4" fillId="2" borderId="6" xfId="1" applyNumberFormat="1" applyFont="1" applyFill="1" applyBorder="1" applyAlignment="1"/>
    <xf numFmtId="3" fontId="4" fillId="0" borderId="0" xfId="1" applyNumberFormat="1" applyFont="1"/>
    <xf numFmtId="3" fontId="7" fillId="0" borderId="10" xfId="0" applyNumberFormat="1" applyFont="1" applyBorder="1"/>
    <xf numFmtId="3" fontId="11" fillId="0" borderId="0" xfId="1" applyNumberFormat="1" applyFont="1" applyAlignment="1">
      <alignment wrapText="1"/>
    </xf>
    <xf numFmtId="3" fontId="4" fillId="0" borderId="0" xfId="1" applyNumberFormat="1" applyFont="1" applyBorder="1"/>
    <xf numFmtId="3" fontId="5" fillId="2" borderId="5" xfId="1" applyNumberFormat="1" applyFont="1" applyFill="1" applyBorder="1" applyAlignment="1">
      <alignment wrapText="1"/>
    </xf>
    <xf numFmtId="3" fontId="4" fillId="2" borderId="5" xfId="1" applyNumberFormat="1" applyFont="1" applyFill="1" applyBorder="1" applyAlignment="1"/>
    <xf numFmtId="3" fontId="8" fillId="0" borderId="0" xfId="0" applyNumberFormat="1" applyFont="1"/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165" fontId="5" fillId="2" borderId="4" xfId="0" applyNumberFormat="1" applyFont="1" applyFill="1" applyBorder="1" applyAlignment="1">
      <alignment horizontal="center" wrapText="1"/>
    </xf>
    <xf numFmtId="165" fontId="5" fillId="2" borderId="0" xfId="0" applyNumberFormat="1" applyFont="1" applyFill="1" applyAlignment="1">
      <alignment horizontal="center" wrapText="1"/>
    </xf>
    <xf numFmtId="165" fontId="5" fillId="2" borderId="5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</cellXfs>
  <cellStyles count="3">
    <cellStyle name="Millares" xfId="1" builtinId="3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5"/>
  <sheetViews>
    <sheetView showGridLines="0" tabSelected="1" topLeftCell="B2" zoomScale="75" zoomScaleNormal="75" zoomScaleSheetLayoutView="100" workbookViewId="0">
      <selection activeCell="H19" sqref="H19"/>
    </sheetView>
  </sheetViews>
  <sheetFormatPr baseColWidth="10" defaultRowHeight="15" x14ac:dyDescent="0.25"/>
  <cols>
    <col min="1" max="1" width="61.5703125" hidden="1" customWidth="1"/>
    <col min="2" max="2" width="75" style="2" customWidth="1"/>
    <col min="3" max="3" width="26.7109375" style="32" customWidth="1"/>
    <col min="4" max="7" width="26.7109375" style="35" customWidth="1"/>
    <col min="8" max="8" width="18.5703125" style="1" bestFit="1" customWidth="1"/>
    <col min="9" max="9" width="12.28515625" style="1" bestFit="1" customWidth="1"/>
    <col min="10" max="10" width="11.85546875" style="1" bestFit="1" customWidth="1"/>
    <col min="11" max="22" width="11.85546875" style="1" customWidth="1"/>
    <col min="23" max="23" width="11.42578125" style="15"/>
    <col min="27" max="27" width="0" style="1" hidden="1" customWidth="1"/>
    <col min="28" max="28" width="11" style="1" hidden="1" customWidth="1"/>
    <col min="29" max="29" width="14.42578125" style="1" hidden="1" customWidth="1"/>
    <col min="30" max="36" width="0" style="1" hidden="1" customWidth="1"/>
  </cols>
  <sheetData>
    <row r="1" spans="1:35" ht="63" hidden="1" customHeight="1" x14ac:dyDescent="0.25">
      <c r="A1" t="s">
        <v>39</v>
      </c>
      <c r="C1" s="25"/>
      <c r="D1" s="25"/>
      <c r="E1" s="25"/>
      <c r="F1" s="25"/>
      <c r="G1" s="37"/>
      <c r="AA1" s="18" t="s">
        <v>46</v>
      </c>
      <c r="AC1" s="18" t="s">
        <v>38</v>
      </c>
      <c r="AD1" s="18" t="s">
        <v>50</v>
      </c>
      <c r="AE1" s="18" t="s">
        <v>51</v>
      </c>
    </row>
    <row r="2" spans="1:35" ht="15" customHeight="1" x14ac:dyDescent="0.25">
      <c r="B2" s="42" t="s">
        <v>43</v>
      </c>
      <c r="C2" s="43"/>
      <c r="D2" s="43"/>
      <c r="E2" s="43"/>
      <c r="F2" s="43"/>
      <c r="G2" s="44"/>
      <c r="H2" s="23" t="s">
        <v>53</v>
      </c>
      <c r="I2" s="23" t="s">
        <v>54</v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16"/>
    </row>
    <row r="3" spans="1:35" x14ac:dyDescent="0.25">
      <c r="B3" s="45" t="s">
        <v>3</v>
      </c>
      <c r="C3" s="46"/>
      <c r="D3" s="46"/>
      <c r="E3" s="46"/>
      <c r="F3" s="46"/>
      <c r="G3" s="47"/>
      <c r="H3" s="24" t="s">
        <v>55</v>
      </c>
      <c r="I3" s="6" t="s">
        <v>41</v>
      </c>
      <c r="J3" s="7" t="s">
        <v>42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6" t="str">
        <f>+MID(H3,9,2)</f>
        <v>30</v>
      </c>
    </row>
    <row r="4" spans="1:35" ht="15" customHeight="1" x14ac:dyDescent="0.25">
      <c r="B4" s="48" t="str">
        <f>+CONCATENATE("Del 01 de enero al ",W3," de ",I4," de ",I2)</f>
        <v>Del 01 de enero al 30 de septiembre de 2025</v>
      </c>
      <c r="C4" s="49"/>
      <c r="D4" s="49"/>
      <c r="E4" s="49"/>
      <c r="F4" s="49"/>
      <c r="G4" s="50"/>
      <c r="H4" s="23" t="s">
        <v>56</v>
      </c>
      <c r="I4" s="8" t="str">
        <f>+CHOOSE(H4,"enero","febrero","marzo","abril","mayo","junio","julio","agosto","septiembre","octubre","noviembre","diciembre")</f>
        <v>septiembre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16"/>
    </row>
    <row r="5" spans="1:35" ht="15" customHeight="1" thickBot="1" x14ac:dyDescent="0.3">
      <c r="B5" s="51" t="s">
        <v>0</v>
      </c>
      <c r="C5" s="52"/>
      <c r="D5" s="52"/>
      <c r="E5" s="52"/>
      <c r="F5" s="52"/>
      <c r="G5" s="53"/>
      <c r="H5" s="9">
        <f>+H3-DAY(H3)+1</f>
        <v>45901</v>
      </c>
      <c r="I5" s="8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16"/>
    </row>
    <row r="6" spans="1:35" ht="15.75" thickBot="1" x14ac:dyDescent="0.3">
      <c r="B6" s="14" t="s">
        <v>1</v>
      </c>
      <c r="C6" s="26" t="s">
        <v>19</v>
      </c>
      <c r="D6" s="33" t="s">
        <v>20</v>
      </c>
      <c r="E6" s="33" t="s">
        <v>21</v>
      </c>
      <c r="F6" s="33" t="s">
        <v>22</v>
      </c>
      <c r="G6" s="33" t="s">
        <v>23</v>
      </c>
      <c r="H6" s="6" t="str">
        <f>+IF(H4=1,"diciembre",(CHOOSE(H4,"enero","febrero","marzo","abril","mayo","junio","julio","agosto","septiembre","octubre","noviembre","diciembre")))</f>
        <v>septiembre</v>
      </c>
      <c r="I6" s="6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16"/>
    </row>
    <row r="7" spans="1:35" x14ac:dyDescent="0.25">
      <c r="B7" s="10" t="s">
        <v>6</v>
      </c>
      <c r="C7" s="27">
        <v>870372723861</v>
      </c>
      <c r="D7" s="27">
        <v>32561358732945</v>
      </c>
      <c r="E7" s="27">
        <v>32391946777704</v>
      </c>
      <c r="F7" s="27">
        <v>1039784679102</v>
      </c>
      <c r="G7" s="27">
        <v>169411955241</v>
      </c>
      <c r="H7" s="41"/>
      <c r="I7" s="41"/>
    </row>
    <row r="8" spans="1:35" x14ac:dyDescent="0.25">
      <c r="B8" s="3" t="s">
        <v>7</v>
      </c>
      <c r="C8" s="39">
        <f>+SUM(C9:C15)</f>
        <v>258555050194</v>
      </c>
      <c r="D8" s="39">
        <f t="shared" ref="D8:G8" si="0">+SUM(D9:D15)</f>
        <v>27587425920407</v>
      </c>
      <c r="E8" s="39">
        <f t="shared" si="0"/>
        <v>27462345545542</v>
      </c>
      <c r="F8" s="39">
        <f t="shared" si="0"/>
        <v>383635425059</v>
      </c>
      <c r="G8" s="39">
        <f t="shared" si="0"/>
        <v>125080374865</v>
      </c>
      <c r="H8" s="41"/>
      <c r="I8" s="41"/>
    </row>
    <row r="9" spans="1:35" x14ac:dyDescent="0.25">
      <c r="A9" t="s">
        <v>52</v>
      </c>
      <c r="B9" s="4" t="s">
        <v>8</v>
      </c>
      <c r="C9" s="28">
        <v>85137382067</v>
      </c>
      <c r="D9" s="40">
        <v>22092633588472</v>
      </c>
      <c r="E9" s="40">
        <v>21981979809866</v>
      </c>
      <c r="F9" s="40">
        <v>195791160673</v>
      </c>
      <c r="G9" s="40">
        <v>110653778606</v>
      </c>
      <c r="H9" s="41"/>
      <c r="I9" s="41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AA9" s="1">
        <v>85137382067.000015</v>
      </c>
      <c r="AB9" s="19">
        <f>+($AA9+$AD9)-$AE9</f>
        <v>195791160673.05859</v>
      </c>
      <c r="AC9" s="1">
        <v>195791160672.99597</v>
      </c>
      <c r="AD9" s="1">
        <v>22092633588472.262</v>
      </c>
      <c r="AE9" s="1">
        <v>21981979809866.203</v>
      </c>
      <c r="AF9" s="20">
        <f>AC9-AB9</f>
        <v>-6.26220703125E-2</v>
      </c>
      <c r="AG9" s="21">
        <f>IF(AF9&gt;0,AD9+AF9,AD9)</f>
        <v>22092633588472.262</v>
      </c>
      <c r="AH9" s="21">
        <f t="shared" ref="AH9" si="1">IF(0&gt;AF9,AE9-AF9,AE9)</f>
        <v>21981979809866.266</v>
      </c>
      <c r="AI9" s="21">
        <f>AA9+AG9-AH9</f>
        <v>195791160672.99609</v>
      </c>
    </row>
    <row r="10" spans="1:35" x14ac:dyDescent="0.25">
      <c r="A10" t="s">
        <v>24</v>
      </c>
      <c r="B10" s="4" t="s">
        <v>9</v>
      </c>
      <c r="C10" s="28">
        <v>191919734064</v>
      </c>
      <c r="D10" s="40">
        <v>5343393509744</v>
      </c>
      <c r="E10" s="40">
        <v>5324748362364</v>
      </c>
      <c r="F10" s="40">
        <v>210564881444</v>
      </c>
      <c r="G10" s="40">
        <v>18645147380</v>
      </c>
      <c r="H10" s="41"/>
      <c r="I10" s="41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AA10" s="1">
        <v>191919734063.92001</v>
      </c>
      <c r="AB10" s="19">
        <f t="shared" ref="AB10:AB15" si="2">+($AA10+$AD10)-$AE10</f>
        <v>210564881443.55469</v>
      </c>
      <c r="AC10" s="1">
        <v>210564881443.55698</v>
      </c>
      <c r="AD10" s="1">
        <v>5343393509743.5557</v>
      </c>
      <c r="AE10" s="1">
        <v>5324748362363.9209</v>
      </c>
      <c r="AF10" s="20">
        <f t="shared" ref="AF10:AF15" si="3">AC10-AB10</f>
        <v>2.288818359375E-3</v>
      </c>
      <c r="AG10" s="21">
        <f t="shared" ref="AG10:AG15" si="4">IF(AF10&gt;0,AD10+AF10,AD10)</f>
        <v>5343393509743.5576</v>
      </c>
      <c r="AH10" s="21">
        <f t="shared" ref="AH10:AH15" si="5">IF(0&gt;AF10,AE10-AF10,AE10)</f>
        <v>5324748362363.9209</v>
      </c>
      <c r="AI10" s="21">
        <f t="shared" ref="AI10:AI15" si="6">AA10+AG10-AH10</f>
        <v>210564881443.55664</v>
      </c>
    </row>
    <row r="11" spans="1:35" x14ac:dyDescent="0.25">
      <c r="A11" t="s">
        <v>25</v>
      </c>
      <c r="B11" s="4" t="s">
        <v>10</v>
      </c>
      <c r="C11" s="28">
        <v>2178457061</v>
      </c>
      <c r="D11" s="40">
        <v>3665315411</v>
      </c>
      <c r="E11" s="40">
        <v>244693218</v>
      </c>
      <c r="F11" s="40">
        <v>5599079254</v>
      </c>
      <c r="G11" s="40">
        <v>3420622193</v>
      </c>
      <c r="H11" s="41"/>
      <c r="I11" s="41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AA11" s="1">
        <v>2178457061</v>
      </c>
      <c r="AB11" s="19">
        <f t="shared" si="2"/>
        <v>5599079253.8400002</v>
      </c>
      <c r="AC11" s="1">
        <v>5599079253.8400002</v>
      </c>
      <c r="AD11" s="1">
        <v>3665315411.0799999</v>
      </c>
      <c r="AE11" s="1">
        <v>244693218.23999998</v>
      </c>
      <c r="AF11" s="20">
        <f t="shared" si="3"/>
        <v>0</v>
      </c>
      <c r="AG11" s="21">
        <f t="shared" si="4"/>
        <v>3665315411.0799999</v>
      </c>
      <c r="AH11" s="21">
        <f t="shared" si="5"/>
        <v>244693218.23999998</v>
      </c>
      <c r="AI11" s="21">
        <f t="shared" si="6"/>
        <v>5599079253.8400002</v>
      </c>
    </row>
    <row r="12" spans="1:35" x14ac:dyDescent="0.25">
      <c r="A12" t="s">
        <v>26</v>
      </c>
      <c r="B12" s="4" t="s">
        <v>11</v>
      </c>
      <c r="C12" s="28">
        <v>146213628</v>
      </c>
      <c r="D12" s="40">
        <v>544272295</v>
      </c>
      <c r="E12" s="40">
        <v>527589355</v>
      </c>
      <c r="F12" s="40">
        <v>162896568</v>
      </c>
      <c r="G12" s="40">
        <v>16682940</v>
      </c>
      <c r="H12" s="41"/>
      <c r="I12" s="41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AA12" s="1">
        <v>146213628.09</v>
      </c>
      <c r="AB12" s="19">
        <f t="shared" si="2"/>
        <v>162896568.57300001</v>
      </c>
      <c r="AC12" s="1">
        <v>162896568.57300001</v>
      </c>
      <c r="AD12" s="1">
        <v>544272295.29999995</v>
      </c>
      <c r="AE12" s="1">
        <v>527589354.81699997</v>
      </c>
      <c r="AF12" s="20">
        <f t="shared" si="3"/>
        <v>0</v>
      </c>
      <c r="AG12" s="21">
        <f t="shared" si="4"/>
        <v>544272295.29999995</v>
      </c>
      <c r="AH12" s="21">
        <f t="shared" si="5"/>
        <v>527589354.81699997</v>
      </c>
      <c r="AI12" s="21">
        <f t="shared" si="6"/>
        <v>162896568.57300001</v>
      </c>
    </row>
    <row r="13" spans="1:35" x14ac:dyDescent="0.25">
      <c r="A13" t="s">
        <v>27</v>
      </c>
      <c r="B13" s="4" t="s">
        <v>12</v>
      </c>
      <c r="C13" s="28">
        <v>26266944270</v>
      </c>
      <c r="D13" s="40">
        <v>139749680232</v>
      </c>
      <c r="E13" s="40">
        <v>140952829196</v>
      </c>
      <c r="F13" s="40">
        <v>25063795306</v>
      </c>
      <c r="G13" s="40">
        <v>-1203148964</v>
      </c>
      <c r="H13" s="41"/>
      <c r="I13" s="41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AA13" s="1">
        <v>26266944269.519997</v>
      </c>
      <c r="AB13" s="19">
        <f t="shared" si="2"/>
        <v>25063795306.449982</v>
      </c>
      <c r="AC13" s="1">
        <v>25063795306.449997</v>
      </c>
      <c r="AD13" s="1">
        <v>139749680231.94</v>
      </c>
      <c r="AE13" s="1">
        <v>140952829195.01001</v>
      </c>
      <c r="AF13" s="20">
        <f t="shared" si="3"/>
        <v>0</v>
      </c>
      <c r="AG13" s="21">
        <f t="shared" si="4"/>
        <v>139749680231.94</v>
      </c>
      <c r="AH13" s="21">
        <f t="shared" si="5"/>
        <v>140952829195.01001</v>
      </c>
      <c r="AI13" s="21">
        <f t="shared" si="6"/>
        <v>25063795306.449982</v>
      </c>
    </row>
    <row r="14" spans="1:35" x14ac:dyDescent="0.25">
      <c r="A14" t="s">
        <v>49</v>
      </c>
      <c r="B14" s="4" t="s">
        <v>4</v>
      </c>
      <c r="C14" s="28">
        <v>-47093680896</v>
      </c>
      <c r="D14" s="40">
        <v>7439554253</v>
      </c>
      <c r="E14" s="40">
        <v>13892261543</v>
      </c>
      <c r="F14" s="40">
        <v>-53546388186</v>
      </c>
      <c r="G14" s="40">
        <v>-6452707290</v>
      </c>
      <c r="H14" s="41"/>
      <c r="I14" s="41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AA14" s="1">
        <v>-47093680896.080002</v>
      </c>
      <c r="AB14" s="19">
        <f t="shared" si="2"/>
        <v>-53546388186.040001</v>
      </c>
      <c r="AC14" s="1">
        <v>-53546388186.040001</v>
      </c>
      <c r="AD14" s="1">
        <v>7439554253.5300007</v>
      </c>
      <c r="AE14" s="1">
        <v>13892261543.49</v>
      </c>
      <c r="AF14" s="20">
        <f t="shared" si="3"/>
        <v>0</v>
      </c>
      <c r="AG14" s="21">
        <f t="shared" si="4"/>
        <v>7439554253.5300007</v>
      </c>
      <c r="AH14" s="21">
        <f t="shared" si="5"/>
        <v>13892261543.49</v>
      </c>
      <c r="AI14" s="21">
        <f t="shared" si="6"/>
        <v>-53546388186.040001</v>
      </c>
    </row>
    <row r="15" spans="1:35" x14ac:dyDescent="0.25">
      <c r="A15" t="s">
        <v>47</v>
      </c>
      <c r="B15" s="4" t="s">
        <v>5</v>
      </c>
      <c r="C15" s="28">
        <v>0</v>
      </c>
      <c r="D15" s="40">
        <v>0</v>
      </c>
      <c r="E15" s="40">
        <v>0</v>
      </c>
      <c r="F15" s="40">
        <v>0</v>
      </c>
      <c r="G15" s="40">
        <v>0</v>
      </c>
      <c r="H15" s="41"/>
      <c r="I15" s="41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AA15" s="1">
        <v>0</v>
      </c>
      <c r="AB15" s="19">
        <f t="shared" si="2"/>
        <v>0</v>
      </c>
      <c r="AC15" s="1">
        <v>0</v>
      </c>
      <c r="AD15" s="1">
        <v>0</v>
      </c>
      <c r="AE15" s="1">
        <v>0</v>
      </c>
      <c r="AF15" s="20">
        <f t="shared" si="3"/>
        <v>0</v>
      </c>
      <c r="AG15" s="21">
        <f t="shared" si="4"/>
        <v>0</v>
      </c>
      <c r="AH15" s="21">
        <f t="shared" si="5"/>
        <v>0</v>
      </c>
      <c r="AI15" s="21">
        <f t="shared" si="6"/>
        <v>0</v>
      </c>
    </row>
    <row r="16" spans="1:35" x14ac:dyDescent="0.25">
      <c r="B16" s="3" t="s">
        <v>13</v>
      </c>
      <c r="C16" s="39">
        <f>+SUM(C17:C25)</f>
        <v>611817673667</v>
      </c>
      <c r="D16" s="39">
        <f t="shared" ref="D16:E16" si="7">+SUM(D17:D25)</f>
        <v>4973932812538</v>
      </c>
      <c r="E16" s="39">
        <f t="shared" si="7"/>
        <v>4929601232162</v>
      </c>
      <c r="F16" s="39">
        <f>+SUM(F17:F25)</f>
        <v>656149254043</v>
      </c>
      <c r="G16" s="39">
        <f>+SUM(G17:G25)</f>
        <v>44331580376</v>
      </c>
      <c r="H16" s="41"/>
      <c r="I16" s="41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AB16" s="19"/>
    </row>
    <row r="17" spans="1:35" x14ac:dyDescent="0.25">
      <c r="A17" t="s">
        <v>29</v>
      </c>
      <c r="B17" s="4" t="s">
        <v>14</v>
      </c>
      <c r="C17" s="28">
        <v>382415210641</v>
      </c>
      <c r="D17" s="40">
        <v>4927769142523</v>
      </c>
      <c r="E17" s="40">
        <v>4884226431717</v>
      </c>
      <c r="F17" s="40">
        <v>425957921447</v>
      </c>
      <c r="G17" s="40">
        <v>43542710806</v>
      </c>
      <c r="H17" s="41"/>
      <c r="I17" s="41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AA17" s="1">
        <v>382415210640.96002</v>
      </c>
      <c r="AB17" s="19">
        <f t="shared" ref="AB17:AB25" si="8">+($AA17+$AD17)-$AE17</f>
        <v>425957921446.70898</v>
      </c>
      <c r="AC17" s="1">
        <v>425957921446.71198</v>
      </c>
      <c r="AD17" s="1">
        <v>4927769142522.8301</v>
      </c>
      <c r="AE17" s="1">
        <v>4884226431717.0811</v>
      </c>
      <c r="AF17" s="20">
        <f t="shared" ref="AF17:AF25" si="9">AC17-AB17</f>
        <v>2.99072265625E-3</v>
      </c>
      <c r="AG17" s="21">
        <f t="shared" ref="AG17:AG25" si="10">IF(AF17&gt;0,AD17+AF17,AD17)</f>
        <v>4927769142522.833</v>
      </c>
      <c r="AH17" s="21">
        <f t="shared" ref="AH17:AH25" si="11">IF(0&gt;AF17,AE17-AF17,AE17)</f>
        <v>4884226431717.0811</v>
      </c>
      <c r="AI17" s="21">
        <f t="shared" ref="AI17:AI25" si="12">AA17+AG17-AH17</f>
        <v>425957921446.71191</v>
      </c>
    </row>
    <row r="18" spans="1:35" x14ac:dyDescent="0.25">
      <c r="A18" t="s">
        <v>30</v>
      </c>
      <c r="B18" s="4" t="s">
        <v>15</v>
      </c>
      <c r="C18" s="28">
        <v>33783932120</v>
      </c>
      <c r="D18" s="40">
        <v>12293174712</v>
      </c>
      <c r="E18" s="40">
        <v>11146203613</v>
      </c>
      <c r="F18" s="40">
        <v>34930903219</v>
      </c>
      <c r="G18" s="40">
        <v>1146971099</v>
      </c>
      <c r="H18" s="41"/>
      <c r="I18" s="41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AA18" s="1">
        <v>33783932120.450001</v>
      </c>
      <c r="AB18" s="19">
        <f t="shared" si="8"/>
        <v>34930903218.650002</v>
      </c>
      <c r="AC18" s="1">
        <v>34930903218.650002</v>
      </c>
      <c r="AD18" s="1">
        <v>12293174711.879999</v>
      </c>
      <c r="AE18" s="1">
        <v>11146203613.68</v>
      </c>
      <c r="AF18" s="20">
        <f t="shared" si="9"/>
        <v>0</v>
      </c>
      <c r="AG18" s="21">
        <f t="shared" si="10"/>
        <v>12293174711.879999</v>
      </c>
      <c r="AH18" s="21">
        <f t="shared" si="11"/>
        <v>11146203613.68</v>
      </c>
      <c r="AI18" s="21">
        <f t="shared" si="12"/>
        <v>34930903218.650002</v>
      </c>
    </row>
    <row r="19" spans="1:35" x14ac:dyDescent="0.25">
      <c r="A19" t="s">
        <v>48</v>
      </c>
      <c r="B19" s="4" t="s">
        <v>40</v>
      </c>
      <c r="C19" s="28">
        <v>143159833154</v>
      </c>
      <c r="D19" s="40">
        <v>10034950102</v>
      </c>
      <c r="E19" s="40">
        <v>6879165316</v>
      </c>
      <c r="F19" s="40">
        <v>146315617940</v>
      </c>
      <c r="G19" s="40">
        <v>3155784786</v>
      </c>
      <c r="H19" s="41"/>
      <c r="I19" s="41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AA19" s="1">
        <v>143159833153.87</v>
      </c>
      <c r="AB19" s="19">
        <f t="shared" si="8"/>
        <v>146315617939.78</v>
      </c>
      <c r="AC19" s="1">
        <v>146315617939.78</v>
      </c>
      <c r="AD19" s="1">
        <v>10034950101.9</v>
      </c>
      <c r="AE19" s="1">
        <v>6879165315.9899998</v>
      </c>
      <c r="AF19" s="20">
        <f t="shared" si="9"/>
        <v>0</v>
      </c>
      <c r="AG19" s="21">
        <f t="shared" si="10"/>
        <v>10034950101.9</v>
      </c>
      <c r="AH19" s="21">
        <f t="shared" si="11"/>
        <v>6879165315.9899998</v>
      </c>
      <c r="AI19" s="21">
        <f t="shared" si="12"/>
        <v>146315617939.78</v>
      </c>
    </row>
    <row r="20" spans="1:35" x14ac:dyDescent="0.25">
      <c r="A20" t="s">
        <v>31</v>
      </c>
      <c r="B20" s="4" t="s">
        <v>2</v>
      </c>
      <c r="C20" s="28">
        <v>63294204202</v>
      </c>
      <c r="D20" s="40">
        <v>16474242078</v>
      </c>
      <c r="E20" s="40">
        <v>13445241882</v>
      </c>
      <c r="F20" s="40">
        <v>66323204398</v>
      </c>
      <c r="G20" s="40">
        <v>3029000196</v>
      </c>
      <c r="H20" s="41"/>
      <c r="I20" s="41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AA20" s="1">
        <v>63294204202.410004</v>
      </c>
      <c r="AB20" s="19">
        <f t="shared" si="8"/>
        <v>66323204397.850006</v>
      </c>
      <c r="AC20" s="1">
        <v>66323204397.849998</v>
      </c>
      <c r="AD20" s="1">
        <v>16474242078.41</v>
      </c>
      <c r="AE20" s="1">
        <v>13445241882.969997</v>
      </c>
      <c r="AF20" s="20">
        <f t="shared" si="9"/>
        <v>0</v>
      </c>
      <c r="AG20" s="21">
        <f t="shared" si="10"/>
        <v>16474242078.41</v>
      </c>
      <c r="AH20" s="21">
        <f t="shared" si="11"/>
        <v>13445241882.969997</v>
      </c>
      <c r="AI20" s="21">
        <f t="shared" si="12"/>
        <v>66323204397.850006</v>
      </c>
    </row>
    <row r="21" spans="1:35" x14ac:dyDescent="0.25">
      <c r="A21" t="s">
        <v>32</v>
      </c>
      <c r="B21" s="4" t="s">
        <v>16</v>
      </c>
      <c r="C21" s="28">
        <v>69367015081</v>
      </c>
      <c r="D21" s="40">
        <v>0</v>
      </c>
      <c r="E21" s="40">
        <v>944584950</v>
      </c>
      <c r="F21" s="40">
        <v>68422430131</v>
      </c>
      <c r="G21" s="40">
        <v>-944584950</v>
      </c>
      <c r="H21" s="41"/>
      <c r="I21" s="41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AA21" s="1">
        <v>69367015080.889999</v>
      </c>
      <c r="AB21" s="19">
        <f t="shared" si="8"/>
        <v>68422430131.330002</v>
      </c>
      <c r="AC21" s="1">
        <v>68422430131.330002</v>
      </c>
      <c r="AD21" s="1">
        <v>0</v>
      </c>
      <c r="AE21" s="1">
        <v>944584949.55999994</v>
      </c>
      <c r="AF21" s="20">
        <f t="shared" si="9"/>
        <v>0</v>
      </c>
      <c r="AG21" s="21">
        <f t="shared" si="10"/>
        <v>0</v>
      </c>
      <c r="AH21" s="21">
        <f t="shared" si="11"/>
        <v>944584949.55999994</v>
      </c>
      <c r="AI21" s="21">
        <f t="shared" si="12"/>
        <v>68422430131.330002</v>
      </c>
    </row>
    <row r="22" spans="1:35" x14ac:dyDescent="0.25">
      <c r="A22" t="s">
        <v>33</v>
      </c>
      <c r="B22" s="4" t="s">
        <v>37</v>
      </c>
      <c r="C22" s="28">
        <v>-80202557139</v>
      </c>
      <c r="D22" s="40">
        <v>6670124409</v>
      </c>
      <c r="E22" s="40">
        <v>12638763647</v>
      </c>
      <c r="F22" s="40">
        <v>-86171196377</v>
      </c>
      <c r="G22" s="40">
        <v>-5968639238</v>
      </c>
      <c r="H22" s="41"/>
      <c r="I22" s="41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AA22" s="1">
        <v>-80202557139.279999</v>
      </c>
      <c r="AB22" s="19">
        <f t="shared" si="8"/>
        <v>-86171196376.540009</v>
      </c>
      <c r="AC22" s="1">
        <v>-86171196376.539993</v>
      </c>
      <c r="AD22" s="1">
        <v>6670124409.0600004</v>
      </c>
      <c r="AE22" s="1">
        <v>12638763646.32</v>
      </c>
      <c r="AF22" s="20">
        <f t="shared" si="9"/>
        <v>0</v>
      </c>
      <c r="AG22" s="21">
        <f t="shared" si="10"/>
        <v>6670124409.0600004</v>
      </c>
      <c r="AH22" s="21">
        <f t="shared" si="11"/>
        <v>12638763646.32</v>
      </c>
      <c r="AI22" s="21">
        <f t="shared" si="12"/>
        <v>-86171196376.540009</v>
      </c>
    </row>
    <row r="23" spans="1:35" x14ac:dyDescent="0.25">
      <c r="A23" t="s">
        <v>34</v>
      </c>
      <c r="B23" s="4" t="s">
        <v>17</v>
      </c>
      <c r="C23" s="28">
        <v>35608</v>
      </c>
      <c r="D23" s="40">
        <v>691178714</v>
      </c>
      <c r="E23" s="40">
        <v>320841037</v>
      </c>
      <c r="F23" s="40">
        <v>370373285</v>
      </c>
      <c r="G23" s="40">
        <v>370337677</v>
      </c>
      <c r="H23" s="41"/>
      <c r="I23" s="41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AA23" s="1">
        <v>35608.46</v>
      </c>
      <c r="AB23" s="19">
        <f t="shared" si="8"/>
        <v>370373285.33000004</v>
      </c>
      <c r="AC23" s="1">
        <v>370373285.32999998</v>
      </c>
      <c r="AD23" s="1">
        <v>691178713.61000001</v>
      </c>
      <c r="AE23" s="1">
        <v>320841036.74000001</v>
      </c>
      <c r="AF23" s="20">
        <f t="shared" si="9"/>
        <v>0</v>
      </c>
      <c r="AG23" s="21">
        <f t="shared" si="10"/>
        <v>691178713.61000001</v>
      </c>
      <c r="AH23" s="21">
        <f t="shared" si="11"/>
        <v>320841036.74000001</v>
      </c>
      <c r="AI23" s="21">
        <f t="shared" si="12"/>
        <v>370373285.33000004</v>
      </c>
    </row>
    <row r="24" spans="1:35" x14ac:dyDescent="0.25">
      <c r="A24" t="s">
        <v>35</v>
      </c>
      <c r="B24" s="4" t="s">
        <v>36</v>
      </c>
      <c r="C24" s="28">
        <v>0</v>
      </c>
      <c r="D24" s="40">
        <v>0</v>
      </c>
      <c r="E24" s="40">
        <v>0</v>
      </c>
      <c r="F24" s="40">
        <v>0</v>
      </c>
      <c r="G24" s="40">
        <v>0</v>
      </c>
      <c r="H24" s="41"/>
      <c r="I24" s="41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AA24" s="1">
        <v>0</v>
      </c>
      <c r="AB24" s="19">
        <f t="shared" si="8"/>
        <v>0</v>
      </c>
      <c r="AC24" s="1">
        <v>0</v>
      </c>
      <c r="AD24" s="1">
        <v>0</v>
      </c>
      <c r="AE24" s="1">
        <v>0</v>
      </c>
      <c r="AF24" s="20">
        <f t="shared" si="9"/>
        <v>0</v>
      </c>
      <c r="AG24" s="21">
        <f t="shared" si="10"/>
        <v>0</v>
      </c>
      <c r="AH24" s="21">
        <f t="shared" si="11"/>
        <v>0</v>
      </c>
      <c r="AI24" s="21">
        <f t="shared" si="12"/>
        <v>0</v>
      </c>
    </row>
    <row r="25" spans="1:35" x14ac:dyDescent="0.25">
      <c r="A25" t="s">
        <v>28</v>
      </c>
      <c r="B25" s="4" t="s">
        <v>18</v>
      </c>
      <c r="C25" s="28">
        <v>0</v>
      </c>
      <c r="D25" s="40">
        <v>0</v>
      </c>
      <c r="E25" s="40">
        <v>0</v>
      </c>
      <c r="F25" s="40">
        <v>0</v>
      </c>
      <c r="G25" s="40">
        <v>0</v>
      </c>
      <c r="H25" s="41"/>
      <c r="I25" s="41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AA25" s="1">
        <v>0</v>
      </c>
      <c r="AB25" s="19">
        <f t="shared" si="8"/>
        <v>0</v>
      </c>
      <c r="AC25" s="1">
        <v>0</v>
      </c>
      <c r="AD25" s="1">
        <v>0</v>
      </c>
      <c r="AE25" s="1">
        <v>0</v>
      </c>
      <c r="AF25" s="20">
        <f t="shared" si="9"/>
        <v>0</v>
      </c>
      <c r="AG25" s="21">
        <f t="shared" si="10"/>
        <v>0</v>
      </c>
      <c r="AH25" s="21">
        <f t="shared" si="11"/>
        <v>0</v>
      </c>
      <c r="AI25" s="21">
        <f t="shared" si="12"/>
        <v>0</v>
      </c>
    </row>
    <row r="26" spans="1:35" ht="9" customHeight="1" thickBot="1" x14ac:dyDescent="0.3">
      <c r="B26" s="5"/>
      <c r="C26" s="29"/>
      <c r="D26" s="34"/>
      <c r="E26" s="34"/>
      <c r="F26" s="34"/>
      <c r="G26" s="34"/>
      <c r="H26" s="15"/>
      <c r="I26" s="15"/>
    </row>
    <row r="27" spans="1:35" x14ac:dyDescent="0.25">
      <c r="B27" s="11" t="s">
        <v>44</v>
      </c>
      <c r="C27" s="30"/>
      <c r="D27" s="30"/>
      <c r="E27" s="30"/>
      <c r="F27" s="30"/>
    </row>
    <row r="28" spans="1:35" x14ac:dyDescent="0.25">
      <c r="B28" s="11"/>
      <c r="C28" s="30"/>
      <c r="D28" s="30"/>
      <c r="E28" s="30"/>
      <c r="F28" s="30"/>
    </row>
    <row r="29" spans="1:35" x14ac:dyDescent="0.25">
      <c r="B29" s="11"/>
      <c r="C29" s="30"/>
      <c r="D29" s="30"/>
      <c r="E29" s="30"/>
      <c r="F29" s="30"/>
    </row>
    <row r="30" spans="1:35" x14ac:dyDescent="0.25">
      <c r="B30" s="11"/>
      <c r="C30" s="30"/>
      <c r="D30" s="30"/>
      <c r="E30" s="30"/>
      <c r="F30" s="30"/>
    </row>
    <row r="31" spans="1:35" x14ac:dyDescent="0.25">
      <c r="B31" s="11"/>
      <c r="C31" s="30"/>
      <c r="D31" s="30"/>
      <c r="E31" s="30"/>
      <c r="F31" s="30"/>
    </row>
    <row r="32" spans="1:35" x14ac:dyDescent="0.25">
      <c r="B32" s="11"/>
      <c r="C32" s="30"/>
      <c r="D32" s="30"/>
      <c r="E32" s="30"/>
      <c r="F32" s="30"/>
    </row>
    <row r="33" spans="2:7" x14ac:dyDescent="0.25">
      <c r="B33" s="12"/>
      <c r="C33" s="30"/>
      <c r="E33" s="36"/>
      <c r="F33" s="36"/>
      <c r="G33" s="38"/>
    </row>
    <row r="34" spans="2:7" x14ac:dyDescent="0.25">
      <c r="B34" s="22" t="s">
        <v>57</v>
      </c>
      <c r="C34" s="31"/>
      <c r="E34" s="31" t="s">
        <v>58</v>
      </c>
      <c r="F34" s="31"/>
    </row>
    <row r="35" spans="2:7" x14ac:dyDescent="0.25">
      <c r="B35" s="13" t="s">
        <v>45</v>
      </c>
      <c r="C35" s="31"/>
      <c r="E35" s="31" t="s">
        <v>59</v>
      </c>
      <c r="F35" s="31"/>
    </row>
  </sheetData>
  <mergeCells count="4">
    <mergeCell ref="B2:G2"/>
    <mergeCell ref="B3:G3"/>
    <mergeCell ref="B4:G4"/>
    <mergeCell ref="B5:G5"/>
  </mergeCells>
  <pageMargins left="0.25" right="0.25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Edo_Ana_Activo</vt:lpstr>
      <vt:lpstr>Edo_Ana_Activo!Área_de_impresión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Ulises Ramirez Martinez</cp:lastModifiedBy>
  <cp:lastPrinted>2025-10-20T23:11:12Z</cp:lastPrinted>
  <dcterms:created xsi:type="dcterms:W3CDTF">2024-02-19T23:37:32Z</dcterms:created>
  <dcterms:modified xsi:type="dcterms:W3CDTF">2025-10-30T16:46:05Z</dcterms:modified>
</cp:coreProperties>
</file>