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Mto02427wsdidp2\DID\6. MEMORIA ESTADISTICA 2000-2021\ME 2021\DEFINITIVOS 01-08-22\"/>
    </mc:Choice>
  </mc:AlternateContent>
  <xr:revisionPtr revIDLastSave="0" documentId="13_ncr:1_{EF2F8648-C210-4C14-8F86-140E5B419839}" xr6:coauthVersionLast="47" xr6:coauthVersionMax="47" xr10:uidLastSave="{00000000-0000-0000-0000-000000000000}"/>
  <bookViews>
    <workbookView xWindow="-120" yWindow="-120" windowWidth="29040" windowHeight="16440" tabRatio="812" xr2:uid="{00000000-000D-0000-FFFF-FFFF00000000}"/>
  </bookViews>
  <sheets>
    <sheet name="Índice" sheetId="21" r:id="rId1"/>
    <sheet name="Glosario" sheetId="19" r:id="rId2"/>
    <sheet name="X.1" sheetId="1" r:id="rId3"/>
    <sheet name="X.2" sheetId="2" r:id="rId4"/>
    <sheet name="X.3" sheetId="3" r:id="rId5"/>
    <sheet name="X.4" sheetId="4" r:id="rId6"/>
    <sheet name="X.5" sheetId="5" r:id="rId7"/>
    <sheet name="X.6" sheetId="6" r:id="rId8"/>
    <sheet name="X.7" sheetId="18" r:id="rId9"/>
    <sheet name="X.7.1" sheetId="8" r:id="rId10"/>
    <sheet name="X.8" sheetId="9" r:id="rId11"/>
    <sheet name="X.9" sheetId="10" r:id="rId12"/>
    <sheet name="X.10" sheetId="11" r:id="rId13"/>
    <sheet name="X.11" sheetId="12" r:id="rId14"/>
    <sheet name="X.12" sheetId="13" r:id="rId15"/>
    <sheet name="X.13" sheetId="14" r:id="rId16"/>
    <sheet name="X.14" sheetId="15" r:id="rId17"/>
    <sheet name="X.15" sheetId="16" r:id="rId18"/>
    <sheet name="X.16" sheetId="17" r:id="rId19"/>
    <sheet name="X.17" sheetId="25" r:id="rId20"/>
  </sheets>
  <definedNames>
    <definedName name="_Regression_Int" localSheetId="2" hidden="1">1</definedName>
    <definedName name="_Regression_Int" localSheetId="12" hidden="1">1</definedName>
    <definedName name="_Regression_Int" localSheetId="13" hidden="1">1</definedName>
    <definedName name="_Regression_Int" localSheetId="16" hidden="1">1</definedName>
    <definedName name="_Regression_Int" localSheetId="18" hidden="1">1</definedName>
    <definedName name="_Regression_Int" localSheetId="4" hidden="1">1</definedName>
    <definedName name="_Regression_Int" localSheetId="6" hidden="1">1</definedName>
    <definedName name="_Regression_Int" localSheetId="8" hidden="1">1</definedName>
    <definedName name="_Regression_Int" localSheetId="10" hidden="1">1</definedName>
    <definedName name="_Regression_Int" localSheetId="11" hidden="1">1</definedName>
    <definedName name="Cuadro_No._IX.1" localSheetId="2">Índice!$B$6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16" i="17" l="1"/>
  <c r="R58" i="1" l="1"/>
  <c r="V12" i="1" l="1"/>
  <c r="V13" i="1" s="1"/>
  <c r="U12" i="1"/>
  <c r="U13" i="1" s="1"/>
  <c r="T12" i="1"/>
  <c r="T13" i="1" s="1"/>
  <c r="S12" i="1"/>
  <c r="S13" i="1" s="1"/>
  <c r="R12" i="1"/>
  <c r="R13" i="1" s="1"/>
  <c r="Q12" i="1"/>
  <c r="Q13" i="1" s="1"/>
  <c r="P12" i="1"/>
  <c r="P13" i="1" s="1"/>
  <c r="O12" i="1"/>
  <c r="O13" i="1" s="1"/>
  <c r="N12" i="1"/>
  <c r="N13" i="1" s="1"/>
  <c r="M12" i="1"/>
  <c r="M13" i="1" s="1"/>
  <c r="L12" i="1"/>
  <c r="L13" i="1" s="1"/>
  <c r="K12" i="1"/>
  <c r="K13" i="1" s="1"/>
  <c r="V58" i="1"/>
  <c r="U58" i="1"/>
  <c r="T58" i="1"/>
  <c r="S58" i="1"/>
  <c r="Q58" i="1"/>
  <c r="P58" i="1"/>
  <c r="O58" i="1"/>
  <c r="N58" i="1"/>
  <c r="M58" i="1"/>
  <c r="L58" i="1"/>
  <c r="K58" i="1"/>
  <c r="J58" i="1"/>
  <c r="V44" i="1"/>
  <c r="U44" i="1"/>
  <c r="T44" i="1"/>
  <c r="S44" i="1"/>
  <c r="R44" i="1"/>
  <c r="Q44" i="1"/>
  <c r="P44" i="1"/>
  <c r="O44" i="1"/>
  <c r="N44" i="1"/>
  <c r="M44" i="1"/>
  <c r="L44" i="1"/>
  <c r="K44" i="1"/>
  <c r="J44" i="1"/>
  <c r="K27" i="1"/>
  <c r="V27" i="1"/>
  <c r="U27" i="1"/>
  <c r="T27" i="1"/>
  <c r="S27" i="1"/>
  <c r="R27" i="1"/>
  <c r="Q27" i="1"/>
  <c r="P27" i="1"/>
  <c r="O27" i="1"/>
  <c r="N27" i="1"/>
  <c r="M27" i="1"/>
  <c r="L27" i="1"/>
  <c r="K44" i="5" l="1"/>
  <c r="L44" i="5"/>
  <c r="D8" i="11" l="1"/>
  <c r="E8" i="11"/>
  <c r="F8" i="11"/>
  <c r="G8" i="11"/>
  <c r="H8" i="11"/>
  <c r="I8" i="11"/>
  <c r="J8" i="11"/>
  <c r="C32" i="11" l="1"/>
  <c r="B32" i="11" s="1"/>
  <c r="C31" i="11"/>
  <c r="B31" i="11" s="1"/>
  <c r="C30" i="11"/>
  <c r="B30" i="11" s="1"/>
  <c r="C29" i="11"/>
  <c r="B29" i="11" s="1"/>
  <c r="C28" i="11"/>
  <c r="B28" i="11" s="1"/>
  <c r="C27" i="11"/>
  <c r="B27" i="11" s="1"/>
  <c r="C26" i="11"/>
  <c r="B26" i="11" s="1"/>
  <c r="C25" i="11"/>
  <c r="B25" i="11" s="1"/>
  <c r="C24" i="11"/>
  <c r="B24" i="11" s="1"/>
  <c r="C23" i="11"/>
  <c r="B23" i="11" s="1"/>
  <c r="C22" i="11"/>
  <c r="B22" i="11" s="1"/>
  <c r="C21" i="11"/>
  <c r="B21" i="11" s="1"/>
  <c r="C20" i="11"/>
  <c r="B20" i="11" s="1"/>
  <c r="C19" i="11"/>
  <c r="B19" i="11" s="1"/>
  <c r="C18" i="11"/>
  <c r="B18" i="11" s="1"/>
  <c r="C17" i="11"/>
  <c r="B17" i="11" s="1"/>
  <c r="C16" i="11"/>
  <c r="B16" i="11" s="1"/>
  <c r="C15" i="11"/>
  <c r="B15" i="11" s="1"/>
  <c r="C14" i="11"/>
  <c r="C13" i="11"/>
  <c r="B13" i="11" s="1"/>
  <c r="C12" i="11"/>
  <c r="C11" i="11"/>
  <c r="B11" i="11" s="1"/>
  <c r="B10" i="11"/>
  <c r="C8" i="11" l="1"/>
  <c r="W8" i="12" s="1"/>
  <c r="B12" i="11"/>
  <c r="B14" i="11"/>
  <c r="B8" i="11" l="1"/>
  <c r="Z6" i="12" s="1"/>
  <c r="K7" i="9"/>
  <c r="L8" i="5" l="1"/>
  <c r="I8" i="5" l="1"/>
  <c r="Q34" i="8" l="1"/>
  <c r="W23" i="12"/>
  <c r="W13" i="12"/>
  <c r="E34" i="8"/>
  <c r="W18" i="12"/>
  <c r="L34" i="8"/>
  <c r="Y6" i="12" l="1"/>
  <c r="F43" i="5" l="1"/>
  <c r="F42" i="5"/>
  <c r="F41" i="5"/>
  <c r="F40" i="5"/>
  <c r="F39" i="5"/>
  <c r="F38" i="5"/>
  <c r="F37" i="5"/>
  <c r="F36" i="5"/>
  <c r="F35" i="5"/>
  <c r="F34" i="5"/>
  <c r="F33" i="5"/>
  <c r="F32" i="5"/>
  <c r="F31" i="5"/>
  <c r="F30" i="5"/>
  <c r="F29" i="5"/>
  <c r="F28" i="5"/>
  <c r="F27" i="5"/>
  <c r="F26" i="5"/>
  <c r="F25" i="5"/>
  <c r="F24" i="5"/>
  <c r="F23" i="5"/>
  <c r="F22" i="5"/>
  <c r="F21" i="5"/>
  <c r="F20" i="5"/>
  <c r="F19" i="5"/>
  <c r="F14" i="5"/>
  <c r="F13" i="5"/>
  <c r="F16" i="5"/>
  <c r="F15" i="5"/>
  <c r="F12" i="5"/>
  <c r="F11" i="5"/>
  <c r="F10" i="5"/>
  <c r="X43" i="5"/>
  <c r="X42" i="5"/>
  <c r="X41" i="5"/>
  <c r="X40" i="5"/>
  <c r="X39" i="5"/>
  <c r="X38" i="5"/>
  <c r="X37" i="5"/>
  <c r="X36" i="5"/>
  <c r="X35" i="5"/>
  <c r="X34" i="5"/>
  <c r="X33" i="5"/>
  <c r="X32" i="5"/>
  <c r="X31" i="5"/>
  <c r="X30" i="5"/>
  <c r="X29" i="5"/>
  <c r="X28" i="5"/>
  <c r="X27" i="5"/>
  <c r="X26" i="5"/>
  <c r="X25" i="5"/>
  <c r="X24" i="5"/>
  <c r="X23" i="5"/>
  <c r="X22" i="5"/>
  <c r="X21" i="5"/>
  <c r="X20" i="5"/>
  <c r="X19" i="5"/>
  <c r="X14" i="5"/>
  <c r="X13" i="5"/>
  <c r="X16" i="5"/>
  <c r="X15" i="5"/>
  <c r="X12" i="5"/>
  <c r="X11" i="5"/>
  <c r="X10" i="5"/>
  <c r="J42" i="6"/>
  <c r="J34" i="6"/>
  <c r="J26" i="6"/>
  <c r="J18" i="6"/>
  <c r="Z40" i="5"/>
  <c r="Z32" i="5"/>
  <c r="Z24" i="5"/>
  <c r="Z16" i="5"/>
  <c r="L40" i="6"/>
  <c r="L32" i="6"/>
  <c r="L24" i="6"/>
  <c r="W43" i="5"/>
  <c r="W35" i="5"/>
  <c r="W27" i="5"/>
  <c r="W19" i="5"/>
  <c r="I9" i="6"/>
  <c r="V70" i="1"/>
  <c r="U70" i="1"/>
  <c r="J11" i="6" l="1"/>
  <c r="M9" i="6"/>
  <c r="AA19" i="5"/>
  <c r="AA27" i="5"/>
  <c r="AA35" i="5"/>
  <c r="AA43" i="5"/>
  <c r="I15" i="6"/>
  <c r="W15" i="5"/>
  <c r="W23" i="5"/>
  <c r="W31" i="5"/>
  <c r="W39" i="5"/>
  <c r="L20" i="6"/>
  <c r="L28" i="6"/>
  <c r="L36" i="6"/>
  <c r="Z10" i="5"/>
  <c r="Z20" i="5"/>
  <c r="Z28" i="5"/>
  <c r="Z36" i="5"/>
  <c r="J22" i="6"/>
  <c r="J30" i="6"/>
  <c r="J38" i="6"/>
  <c r="E39" i="5"/>
  <c r="E31" i="5"/>
  <c r="E23" i="5"/>
  <c r="E15" i="5"/>
  <c r="Z19" i="5"/>
  <c r="Z27" i="5"/>
  <c r="Z35" i="5"/>
  <c r="Z43" i="5"/>
  <c r="E38" i="5"/>
  <c r="E30" i="5"/>
  <c r="E22" i="5"/>
  <c r="E12" i="5"/>
  <c r="I22" i="6"/>
  <c r="I30" i="6"/>
  <c r="I38" i="6"/>
  <c r="W12" i="5"/>
  <c r="W22" i="5"/>
  <c r="W30" i="5"/>
  <c r="W38" i="5"/>
  <c r="L9" i="6"/>
  <c r="L27" i="6"/>
  <c r="L35" i="6"/>
  <c r="I11" i="6"/>
  <c r="W11" i="5"/>
  <c r="W21" i="5"/>
  <c r="W29" i="5"/>
  <c r="W37" i="5"/>
  <c r="L18" i="6"/>
  <c r="L26" i="6"/>
  <c r="L34" i="6"/>
  <c r="L42" i="6"/>
  <c r="Z14" i="5"/>
  <c r="Z26" i="5"/>
  <c r="Z34" i="5"/>
  <c r="Z42" i="5"/>
  <c r="J20" i="6"/>
  <c r="J28" i="6"/>
  <c r="J36" i="6"/>
  <c r="M18" i="6"/>
  <c r="M26" i="6"/>
  <c r="M34" i="6"/>
  <c r="M42" i="6"/>
  <c r="AA14" i="5"/>
  <c r="AA26" i="5"/>
  <c r="AA34" i="5"/>
  <c r="AA42" i="5"/>
  <c r="M20" i="6"/>
  <c r="M24" i="6"/>
  <c r="M28" i="6"/>
  <c r="M32" i="6"/>
  <c r="M36" i="6"/>
  <c r="M40" i="6"/>
  <c r="AA10" i="5"/>
  <c r="AA16" i="5"/>
  <c r="AA20" i="5"/>
  <c r="AA24" i="5"/>
  <c r="AA28" i="5"/>
  <c r="AA32" i="5"/>
  <c r="AA36" i="5"/>
  <c r="AA40" i="5"/>
  <c r="E40" i="5"/>
  <c r="E32" i="5"/>
  <c r="E24" i="5"/>
  <c r="E16" i="5"/>
  <c r="I24" i="6"/>
  <c r="I32" i="6"/>
  <c r="I40" i="6"/>
  <c r="W16" i="5"/>
  <c r="W24" i="5"/>
  <c r="W32" i="5"/>
  <c r="W40" i="5"/>
  <c r="L11" i="6"/>
  <c r="L21" i="6"/>
  <c r="L29" i="6"/>
  <c r="L37" i="6"/>
  <c r="Z11" i="5"/>
  <c r="Z21" i="5"/>
  <c r="Z29" i="5"/>
  <c r="Z37" i="5"/>
  <c r="J15" i="6"/>
  <c r="M11" i="6"/>
  <c r="AA11" i="5"/>
  <c r="AA21" i="5"/>
  <c r="AA29" i="5"/>
  <c r="AA37" i="5"/>
  <c r="I13" i="6"/>
  <c r="W13" i="5"/>
  <c r="W25" i="5"/>
  <c r="W33" i="5"/>
  <c r="W41" i="5"/>
  <c r="L22" i="6"/>
  <c r="L30" i="6"/>
  <c r="L38" i="6"/>
  <c r="Z12" i="5"/>
  <c r="Z22" i="5"/>
  <c r="Z30" i="5"/>
  <c r="Z38" i="5"/>
  <c r="J24" i="6"/>
  <c r="J32" i="6"/>
  <c r="J40" i="6"/>
  <c r="M22" i="6"/>
  <c r="M30" i="6"/>
  <c r="M38" i="6"/>
  <c r="AA12" i="5"/>
  <c r="AA22" i="5"/>
  <c r="AA30" i="5"/>
  <c r="AA38" i="5"/>
  <c r="E37" i="5"/>
  <c r="E11" i="5"/>
  <c r="E28" i="5"/>
  <c r="E10" i="5"/>
  <c r="E43" i="5"/>
  <c r="E35" i="5"/>
  <c r="E27" i="5"/>
  <c r="E19" i="5"/>
  <c r="E21" i="5"/>
  <c r="E36" i="5"/>
  <c r="E20" i="5"/>
  <c r="E42" i="5"/>
  <c r="E34" i="5"/>
  <c r="E26" i="5"/>
  <c r="E14" i="5"/>
  <c r="I18" i="6"/>
  <c r="I26" i="6"/>
  <c r="I34" i="6"/>
  <c r="I42" i="6"/>
  <c r="W14" i="5"/>
  <c r="W26" i="5"/>
  <c r="W34" i="5"/>
  <c r="W42" i="5"/>
  <c r="L15" i="6"/>
  <c r="L23" i="6"/>
  <c r="L31" i="6"/>
  <c r="L39" i="6"/>
  <c r="Z15" i="5"/>
  <c r="Z23" i="5"/>
  <c r="Z31" i="5"/>
  <c r="Z39" i="5"/>
  <c r="J13" i="6"/>
  <c r="M15" i="6"/>
  <c r="AA15" i="5"/>
  <c r="AA23" i="5"/>
  <c r="AA31" i="5"/>
  <c r="AA39" i="5"/>
  <c r="E29" i="5"/>
  <c r="E41" i="5"/>
  <c r="E33" i="5"/>
  <c r="E25" i="5"/>
  <c r="E13" i="5"/>
  <c r="I20" i="6"/>
  <c r="I28" i="6"/>
  <c r="I36" i="6"/>
  <c r="W10" i="5"/>
  <c r="W20" i="5"/>
  <c r="W28" i="5"/>
  <c r="W36" i="5"/>
  <c r="L13" i="6"/>
  <c r="L25" i="6"/>
  <c r="L33" i="6"/>
  <c r="L41" i="6"/>
  <c r="Z13" i="5"/>
  <c r="Z25" i="5"/>
  <c r="Z33" i="5"/>
  <c r="Z41" i="5"/>
  <c r="J9" i="6"/>
  <c r="M13" i="6"/>
  <c r="AA13" i="5"/>
  <c r="AA25" i="5"/>
  <c r="AA33" i="5"/>
  <c r="AA41" i="5"/>
  <c r="F8" i="6"/>
  <c r="F14" i="6"/>
  <c r="F21" i="6"/>
  <c r="F25" i="6"/>
  <c r="F29" i="6"/>
  <c r="F33" i="6"/>
  <c r="F37" i="6"/>
  <c r="F41" i="6"/>
  <c r="I10" i="6"/>
  <c r="I12" i="6"/>
  <c r="I19" i="6"/>
  <c r="I23" i="6"/>
  <c r="I27" i="6"/>
  <c r="I31" i="6"/>
  <c r="I35" i="6"/>
  <c r="I39" i="6"/>
  <c r="L8" i="6"/>
  <c r="L14" i="6"/>
  <c r="G14" i="6"/>
  <c r="G21" i="6"/>
  <c r="G25" i="6"/>
  <c r="G29" i="6"/>
  <c r="G33" i="6"/>
  <c r="G37" i="6"/>
  <c r="G41" i="6"/>
  <c r="J10" i="6"/>
  <c r="J12" i="6"/>
  <c r="J19" i="6"/>
  <c r="J23" i="6"/>
  <c r="J27" i="6"/>
  <c r="J31" i="6"/>
  <c r="J35" i="6"/>
  <c r="J39" i="6"/>
  <c r="M8" i="6"/>
  <c r="M14" i="6"/>
  <c r="M21" i="6"/>
  <c r="M25" i="6"/>
  <c r="M29" i="6"/>
  <c r="M33" i="6"/>
  <c r="M37" i="6"/>
  <c r="M41" i="6"/>
  <c r="F9" i="6"/>
  <c r="F15" i="6"/>
  <c r="F18" i="6"/>
  <c r="F22" i="6"/>
  <c r="F26" i="6"/>
  <c r="F30" i="6"/>
  <c r="F34" i="6"/>
  <c r="F38" i="6"/>
  <c r="F42" i="6"/>
  <c r="T10" i="5"/>
  <c r="T12" i="5"/>
  <c r="T16" i="5"/>
  <c r="T14" i="5"/>
  <c r="T19" i="5"/>
  <c r="Q19" i="5" s="1"/>
  <c r="T21" i="5"/>
  <c r="T23" i="5"/>
  <c r="T25" i="5"/>
  <c r="T27" i="5"/>
  <c r="T29" i="5"/>
  <c r="T31" i="5"/>
  <c r="T33" i="5"/>
  <c r="T35" i="5"/>
  <c r="T37" i="5"/>
  <c r="T39" i="5"/>
  <c r="T41" i="5"/>
  <c r="T43" i="5"/>
  <c r="E9" i="5"/>
  <c r="W9" i="5"/>
  <c r="G9" i="6"/>
  <c r="G15" i="6"/>
  <c r="G18" i="6"/>
  <c r="G22" i="6"/>
  <c r="G26" i="6"/>
  <c r="D26" i="6" s="1"/>
  <c r="G30" i="6"/>
  <c r="G34" i="6"/>
  <c r="G38" i="6"/>
  <c r="G42" i="6"/>
  <c r="U10" i="5"/>
  <c r="U12" i="5"/>
  <c r="R12" i="5" s="1"/>
  <c r="C12" i="5" s="1"/>
  <c r="U16" i="5"/>
  <c r="U14" i="5"/>
  <c r="U19" i="5"/>
  <c r="R19" i="5" s="1"/>
  <c r="C19" i="5" s="1"/>
  <c r="U21" i="5"/>
  <c r="U23" i="5"/>
  <c r="R23" i="5" s="1"/>
  <c r="C23" i="5" s="1"/>
  <c r="U25" i="5"/>
  <c r="U27" i="5"/>
  <c r="U29" i="5"/>
  <c r="U31" i="5"/>
  <c r="U33" i="5"/>
  <c r="U35" i="5"/>
  <c r="U37" i="5"/>
  <c r="U39" i="5"/>
  <c r="U41" i="5"/>
  <c r="U43" i="5"/>
  <c r="X9" i="5"/>
  <c r="F10" i="6"/>
  <c r="F12" i="6"/>
  <c r="F19" i="6"/>
  <c r="F23" i="6"/>
  <c r="F27" i="6"/>
  <c r="F31" i="6"/>
  <c r="F35" i="6"/>
  <c r="F39" i="6"/>
  <c r="I8" i="6"/>
  <c r="I14" i="6"/>
  <c r="I21" i="6"/>
  <c r="I25" i="6"/>
  <c r="I29" i="6"/>
  <c r="I33" i="6"/>
  <c r="I37" i="6"/>
  <c r="I41" i="6"/>
  <c r="L10" i="6"/>
  <c r="L12" i="6"/>
  <c r="L19" i="6"/>
  <c r="G10" i="6"/>
  <c r="G12" i="6"/>
  <c r="G19" i="6"/>
  <c r="G23" i="6"/>
  <c r="G27" i="6"/>
  <c r="G31" i="6"/>
  <c r="G35" i="6"/>
  <c r="G39" i="6"/>
  <c r="J8" i="6"/>
  <c r="J14" i="6"/>
  <c r="J21" i="6"/>
  <c r="J25" i="6"/>
  <c r="J29" i="6"/>
  <c r="J33" i="6"/>
  <c r="J37" i="6"/>
  <c r="J41" i="6"/>
  <c r="M10" i="6"/>
  <c r="M12" i="6"/>
  <c r="M19" i="6"/>
  <c r="M23" i="6"/>
  <c r="M27" i="6"/>
  <c r="M31" i="6"/>
  <c r="M35" i="6"/>
  <c r="M39" i="6"/>
  <c r="F11" i="6"/>
  <c r="F13" i="6"/>
  <c r="F20" i="6"/>
  <c r="F24" i="6"/>
  <c r="F28" i="6"/>
  <c r="F32" i="6"/>
  <c r="C32" i="6" s="1"/>
  <c r="F36" i="6"/>
  <c r="F40" i="6"/>
  <c r="T9" i="5"/>
  <c r="T11" i="5"/>
  <c r="T15" i="5"/>
  <c r="T13" i="5"/>
  <c r="T20" i="5"/>
  <c r="T22" i="5"/>
  <c r="T24" i="5"/>
  <c r="Q24" i="5" s="1"/>
  <c r="T26" i="5"/>
  <c r="T28" i="5"/>
  <c r="T30" i="5"/>
  <c r="T32" i="5"/>
  <c r="T34" i="5"/>
  <c r="T36" i="5"/>
  <c r="T38" i="5"/>
  <c r="T40" i="5"/>
  <c r="T42" i="5"/>
  <c r="Z9" i="5"/>
  <c r="G11" i="6"/>
  <c r="D11" i="6" s="1"/>
  <c r="G13" i="6"/>
  <c r="G20" i="6"/>
  <c r="G24" i="6"/>
  <c r="G28" i="6"/>
  <c r="G32" i="6"/>
  <c r="G36" i="6"/>
  <c r="G40" i="6"/>
  <c r="U11" i="5"/>
  <c r="U15" i="5"/>
  <c r="U13" i="5"/>
  <c r="U20" i="5"/>
  <c r="U22" i="5"/>
  <c r="U24" i="5"/>
  <c r="U26" i="5"/>
  <c r="U28" i="5"/>
  <c r="U30" i="5"/>
  <c r="U32" i="5"/>
  <c r="U34" i="5"/>
  <c r="U36" i="5"/>
  <c r="U38" i="5"/>
  <c r="U40" i="5"/>
  <c r="U42" i="5"/>
  <c r="U17" i="5"/>
  <c r="U18" i="5"/>
  <c r="AA9" i="5"/>
  <c r="F9" i="5"/>
  <c r="X17" i="5"/>
  <c r="X18" i="5"/>
  <c r="F17" i="5"/>
  <c r="F18" i="5"/>
  <c r="I58" i="1"/>
  <c r="E58" i="1"/>
  <c r="H44" i="1"/>
  <c r="H58" i="1"/>
  <c r="G44" i="1"/>
  <c r="G58" i="1"/>
  <c r="F44" i="1"/>
  <c r="F58" i="1"/>
  <c r="I44" i="1"/>
  <c r="E44" i="1"/>
  <c r="R29" i="5" l="1"/>
  <c r="C29" i="5" s="1"/>
  <c r="R25" i="5"/>
  <c r="C25" i="5" s="1"/>
  <c r="R15" i="5"/>
  <c r="C15" i="5" s="1"/>
  <c r="R16" i="5"/>
  <c r="C16" i="5" s="1"/>
  <c r="R43" i="5"/>
  <c r="C43" i="5" s="1"/>
  <c r="R35" i="5"/>
  <c r="C35" i="5" s="1"/>
  <c r="R27" i="5"/>
  <c r="C27" i="5" s="1"/>
  <c r="D30" i="6"/>
  <c r="R40" i="5"/>
  <c r="C40" i="5" s="1"/>
  <c r="R24" i="5"/>
  <c r="C24" i="5" s="1"/>
  <c r="D20" i="6"/>
  <c r="Q43" i="5"/>
  <c r="B43" i="5" s="1"/>
  <c r="C30" i="6"/>
  <c r="R28" i="5"/>
  <c r="C28" i="5" s="1"/>
  <c r="D28" i="6"/>
  <c r="Q31" i="5"/>
  <c r="B31" i="5" s="1"/>
  <c r="R41" i="5"/>
  <c r="C41" i="5" s="1"/>
  <c r="R14" i="5"/>
  <c r="C14" i="5" s="1"/>
  <c r="D42" i="6"/>
  <c r="Q23" i="5"/>
  <c r="B23" i="5" s="1"/>
  <c r="R32" i="5"/>
  <c r="C32" i="5" s="1"/>
  <c r="Q27" i="5"/>
  <c r="B27" i="5" s="1"/>
  <c r="R20" i="5"/>
  <c r="C20" i="5" s="1"/>
  <c r="R42" i="5"/>
  <c r="C42" i="5" s="1"/>
  <c r="R26" i="5"/>
  <c r="C26" i="5" s="1"/>
  <c r="C11" i="6"/>
  <c r="D36" i="6"/>
  <c r="B24" i="5"/>
  <c r="Q35" i="5"/>
  <c r="B35" i="5" s="1"/>
  <c r="D18" i="6"/>
  <c r="C9" i="6"/>
  <c r="R36" i="5"/>
  <c r="C36" i="5" s="1"/>
  <c r="L17" i="6"/>
  <c r="Q38" i="5"/>
  <c r="B38" i="5" s="1"/>
  <c r="C24" i="6"/>
  <c r="R10" i="5"/>
  <c r="C10" i="5" s="1"/>
  <c r="C34" i="6"/>
  <c r="R37" i="5"/>
  <c r="C37" i="5" s="1"/>
  <c r="R33" i="5"/>
  <c r="C33" i="5" s="1"/>
  <c r="D34" i="6"/>
  <c r="Q10" i="5"/>
  <c r="B10" i="5" s="1"/>
  <c r="C38" i="6"/>
  <c r="R34" i="5"/>
  <c r="C34" i="5" s="1"/>
  <c r="R22" i="5"/>
  <c r="C22" i="5" s="1"/>
  <c r="Q21" i="5"/>
  <c r="B21" i="5" s="1"/>
  <c r="C22" i="6"/>
  <c r="R39" i="5"/>
  <c r="C39" i="5" s="1"/>
  <c r="R38" i="5"/>
  <c r="C38" i="5" s="1"/>
  <c r="D32" i="6"/>
  <c r="R21" i="5"/>
  <c r="C21" i="5" s="1"/>
  <c r="Q22" i="5"/>
  <c r="B22" i="5" s="1"/>
  <c r="Q37" i="5"/>
  <c r="B37" i="5" s="1"/>
  <c r="Q40" i="5"/>
  <c r="B40" i="5" s="1"/>
  <c r="Q15" i="5"/>
  <c r="B15" i="5" s="1"/>
  <c r="C15" i="6"/>
  <c r="C40" i="6"/>
  <c r="Q32" i="5"/>
  <c r="B32" i="5" s="1"/>
  <c r="Q39" i="5"/>
  <c r="B39" i="5" s="1"/>
  <c r="D15" i="6"/>
  <c r="C26" i="6"/>
  <c r="J16" i="6"/>
  <c r="Q42" i="5"/>
  <c r="B42" i="5" s="1"/>
  <c r="Q30" i="5"/>
  <c r="B30" i="5" s="1"/>
  <c r="Q26" i="5"/>
  <c r="B26" i="5" s="1"/>
  <c r="Q11" i="5"/>
  <c r="B11" i="5" s="1"/>
  <c r="D23" i="6"/>
  <c r="Q29" i="5"/>
  <c r="B29" i="5" s="1"/>
  <c r="Q12" i="5"/>
  <c r="B12" i="5" s="1"/>
  <c r="I16" i="6"/>
  <c r="R30" i="5"/>
  <c r="C30" i="5" s="1"/>
  <c r="R11" i="5"/>
  <c r="C11" i="5" s="1"/>
  <c r="Q20" i="5"/>
  <c r="B20" i="5" s="1"/>
  <c r="Q16" i="5"/>
  <c r="B16" i="5" s="1"/>
  <c r="Q34" i="5"/>
  <c r="B34" i="5" s="1"/>
  <c r="Q13" i="5"/>
  <c r="B13" i="5" s="1"/>
  <c r="M16" i="6"/>
  <c r="Z17" i="5"/>
  <c r="R31" i="5"/>
  <c r="C31" i="5" s="1"/>
  <c r="D38" i="6"/>
  <c r="D22" i="6"/>
  <c r="C18" i="6"/>
  <c r="D40" i="6"/>
  <c r="D24" i="6"/>
  <c r="C36" i="6"/>
  <c r="C20" i="6"/>
  <c r="Q28" i="5"/>
  <c r="B28" i="5" s="1"/>
  <c r="Q25" i="5"/>
  <c r="B25" i="5" s="1"/>
  <c r="B19" i="5"/>
  <c r="AA17" i="5"/>
  <c r="R17" i="5" s="1"/>
  <c r="C17" i="5" s="1"/>
  <c r="C28" i="6"/>
  <c r="Q41" i="5"/>
  <c r="B41" i="5" s="1"/>
  <c r="Q33" i="5"/>
  <c r="B33" i="5" s="1"/>
  <c r="C42" i="6"/>
  <c r="D35" i="6"/>
  <c r="D13" i="6"/>
  <c r="W18" i="5"/>
  <c r="Q36" i="5"/>
  <c r="B36" i="5" s="1"/>
  <c r="K8" i="5"/>
  <c r="C13" i="6"/>
  <c r="Q14" i="5"/>
  <c r="B14" i="5" s="1"/>
  <c r="R13" i="5"/>
  <c r="C13" i="5" s="1"/>
  <c r="D9" i="6"/>
  <c r="AA18" i="5"/>
  <c r="R18" i="5" s="1"/>
  <c r="C18" i="5" s="1"/>
  <c r="D27" i="6"/>
  <c r="D10" i="6"/>
  <c r="N8" i="5"/>
  <c r="I17" i="6"/>
  <c r="C14" i="6"/>
  <c r="E17" i="5"/>
  <c r="G16" i="6"/>
  <c r="H27" i="1"/>
  <c r="H12" i="1"/>
  <c r="H13" i="1" s="1"/>
  <c r="I27" i="1"/>
  <c r="I12" i="1"/>
  <c r="I13" i="1" s="1"/>
  <c r="F16" i="6"/>
  <c r="G17" i="6"/>
  <c r="U9" i="5"/>
  <c r="D39" i="6"/>
  <c r="D31" i="6"/>
  <c r="D12" i="6"/>
  <c r="D41" i="6"/>
  <c r="D33" i="6"/>
  <c r="D25" i="6"/>
  <c r="D14" i="6"/>
  <c r="C35" i="6"/>
  <c r="C19" i="6"/>
  <c r="C8" i="6"/>
  <c r="X8" i="5"/>
  <c r="H8" i="5"/>
  <c r="C31" i="6"/>
  <c r="C12" i="6"/>
  <c r="C41" i="6"/>
  <c r="C33" i="6"/>
  <c r="C25" i="6"/>
  <c r="F17" i="6"/>
  <c r="Z18" i="5"/>
  <c r="T18" i="5"/>
  <c r="G27" i="1"/>
  <c r="G12" i="1"/>
  <c r="G13" i="1" s="1"/>
  <c r="L16" i="6"/>
  <c r="M17" i="6"/>
  <c r="E18" i="5"/>
  <c r="F8" i="5"/>
  <c r="D37" i="6"/>
  <c r="D29" i="6"/>
  <c r="D21" i="6"/>
  <c r="C27" i="6"/>
  <c r="C10" i="6"/>
  <c r="T17" i="5"/>
  <c r="F27" i="1"/>
  <c r="F12" i="1"/>
  <c r="F13" i="1" s="1"/>
  <c r="J27" i="1"/>
  <c r="J12" i="1"/>
  <c r="J13" i="1" s="1"/>
  <c r="E27" i="1"/>
  <c r="E12" i="1"/>
  <c r="E13" i="1" s="1"/>
  <c r="W17" i="5"/>
  <c r="J17" i="6"/>
  <c r="O8" i="5"/>
  <c r="Q9" i="5"/>
  <c r="D19" i="6"/>
  <c r="G8" i="6"/>
  <c r="C39" i="6"/>
  <c r="C23" i="6"/>
  <c r="C37" i="6"/>
  <c r="C29" i="6"/>
  <c r="C21" i="6"/>
  <c r="M7" i="6" l="1"/>
  <c r="L7" i="6"/>
  <c r="I7" i="6"/>
  <c r="D16" i="6"/>
  <c r="J7" i="6"/>
  <c r="E8" i="5"/>
  <c r="W8" i="5"/>
  <c r="T8" i="5"/>
  <c r="C16" i="6"/>
  <c r="Z8" i="5"/>
  <c r="AA8" i="5"/>
  <c r="C17" i="6"/>
  <c r="D8" i="6"/>
  <c r="G7" i="6"/>
  <c r="B9" i="5"/>
  <c r="F7" i="6"/>
  <c r="D17" i="6"/>
  <c r="Q17" i="5"/>
  <c r="B17" i="5" s="1"/>
  <c r="Q18" i="5"/>
  <c r="B18" i="5" s="1"/>
  <c r="U8" i="5"/>
  <c r="R9" i="5"/>
  <c r="C7" i="6" l="1"/>
  <c r="B8" i="5"/>
  <c r="Q8" i="5"/>
  <c r="R8" i="5"/>
  <c r="C9" i="5"/>
  <c r="C8" i="5" s="1"/>
  <c r="D7" i="6"/>
</calcChain>
</file>

<file path=xl/sharedStrings.xml><?xml version="1.0" encoding="utf-8"?>
<sst xmlns="http://schemas.openxmlformats.org/spreadsheetml/2006/main" count="911" uniqueCount="348">
  <si>
    <t xml:space="preserve">   A) Iniciales (a+b+c)</t>
  </si>
  <si>
    <t xml:space="preserve">   B) Subsecuentes (d+e+f)</t>
  </si>
  <si>
    <t xml:space="preserve">   Días subsidiados (g+h+i)</t>
  </si>
  <si>
    <t xml:space="preserve">   Importe promedio de los subsidios (pesos)</t>
  </si>
  <si>
    <t xml:space="preserve">     Por día                          </t>
  </si>
  <si>
    <t xml:space="preserve">     Certificados de incapacidad</t>
  </si>
  <si>
    <t xml:space="preserve">     a) Iniciales</t>
  </si>
  <si>
    <t xml:space="preserve">     d) Subsecuentes</t>
  </si>
  <si>
    <t xml:space="preserve">     g) Días subsidiados</t>
  </si>
  <si>
    <t xml:space="preserve">       Por día                       </t>
  </si>
  <si>
    <t xml:space="preserve">     e) Subsecuentes</t>
  </si>
  <si>
    <t xml:space="preserve">     Importe promedio de los subsidios (pesos)</t>
  </si>
  <si>
    <t xml:space="preserve">       Por día                        </t>
  </si>
  <si>
    <t xml:space="preserve">     c) Iniciales</t>
  </si>
  <si>
    <t xml:space="preserve">     f) Subsecuentes</t>
  </si>
  <si>
    <t xml:space="preserve">       Por día                         </t>
  </si>
  <si>
    <t>Fuente: Coordinación de Prestaciones Económicas.</t>
  </si>
  <si>
    <t>/WGZY/PPRTITC601~OS{ESC}\027E\0270\027G~ML30~MR140~MT2~P88~QAGRCUA601~OS{ESC}\027F\0270\015\027G~ML10~MR240~QGPQ</t>
  </si>
  <si>
    <t>/WGZY/PPRTITC602~OS{ESC}\0272\027E\027G~ML7~MR140~MT8~P88~OFQAGRCUA602~OS{ESC}\027F\0270\015\027G~ML14~MR240~QGPQ</t>
  </si>
  <si>
    <t xml:space="preserve">   Riesgos de Trabajo</t>
  </si>
  <si>
    <t xml:space="preserve">   Maternidad</t>
  </si>
  <si>
    <t xml:space="preserve">     Aguascalientes</t>
  </si>
  <si>
    <t xml:space="preserve">     Baja California</t>
  </si>
  <si>
    <t xml:space="preserve">     Baja California Sur</t>
  </si>
  <si>
    <t xml:space="preserve">     Campeche</t>
  </si>
  <si>
    <t xml:space="preserve">     Coahuila </t>
  </si>
  <si>
    <t xml:space="preserve">     Colima</t>
  </si>
  <si>
    <t xml:space="preserve">     Chiapas</t>
  </si>
  <si>
    <t xml:space="preserve">     Chihuahua</t>
  </si>
  <si>
    <t xml:space="preserve">     Durango</t>
  </si>
  <si>
    <t xml:space="preserve">     Guanajuato</t>
  </si>
  <si>
    <t xml:space="preserve">     Guerrero</t>
  </si>
  <si>
    <t xml:space="preserve">     Hidalgo</t>
  </si>
  <si>
    <t xml:space="preserve">     Jalisco</t>
  </si>
  <si>
    <t xml:space="preserve">     Michoacán</t>
  </si>
  <si>
    <t xml:space="preserve">     Morelos</t>
  </si>
  <si>
    <t xml:space="preserve">     Nayarit</t>
  </si>
  <si>
    <t xml:space="preserve">     Nuevo León</t>
  </si>
  <si>
    <t xml:space="preserve">     Oaxaca</t>
  </si>
  <si>
    <t xml:space="preserve">     Puebla</t>
  </si>
  <si>
    <t xml:space="preserve">     Querétaro</t>
  </si>
  <si>
    <t xml:space="preserve">     Quintana Roo</t>
  </si>
  <si>
    <t xml:space="preserve">     San Luis Potosí</t>
  </si>
  <si>
    <t xml:space="preserve">     Sinaloa</t>
  </si>
  <si>
    <t xml:space="preserve">     Sonora</t>
  </si>
  <si>
    <t xml:space="preserve">     Tabasco</t>
  </si>
  <si>
    <t xml:space="preserve">     Tamaulipas</t>
  </si>
  <si>
    <t xml:space="preserve">     Tlaxcala</t>
  </si>
  <si>
    <t xml:space="preserve">     Veracruz Norte</t>
  </si>
  <si>
    <t xml:space="preserve">     Veracruz Sur</t>
  </si>
  <si>
    <t xml:space="preserve">     Yucatán</t>
  </si>
  <si>
    <t xml:space="preserve">     Zacatecas</t>
  </si>
  <si>
    <t>100 %</t>
  </si>
  <si>
    <t>&lt; 14</t>
  </si>
  <si>
    <t>15 - 19</t>
  </si>
  <si>
    <t>20 - 24</t>
  </si>
  <si>
    <t>25 - 29</t>
  </si>
  <si>
    <t>30 - 34</t>
  </si>
  <si>
    <t>35 - 39</t>
  </si>
  <si>
    <t>40 - 44</t>
  </si>
  <si>
    <t>45 - 49</t>
  </si>
  <si>
    <t>50 - 54</t>
  </si>
  <si>
    <t>55 - 59</t>
  </si>
  <si>
    <t>60 -64</t>
  </si>
  <si>
    <t>&gt; 64</t>
  </si>
  <si>
    <t xml:space="preserve">     Edad promedio (años)</t>
  </si>
  <si>
    <t>%</t>
  </si>
  <si>
    <t xml:space="preserve">    Importe Total (pesos)</t>
  </si>
  <si>
    <t xml:space="preserve">    Ayudas otorgadas</t>
  </si>
  <si>
    <t xml:space="preserve">    Importe (pesos)</t>
  </si>
  <si>
    <t xml:space="preserve">    Casos</t>
  </si>
  <si>
    <t xml:space="preserve">    Importe promedio (pesos)</t>
  </si>
  <si>
    <t xml:space="preserve">    %</t>
  </si>
  <si>
    <t>271 386</t>
  </si>
  <si>
    <t>530 863</t>
  </si>
  <si>
    <t>65 982</t>
  </si>
  <si>
    <t>20 888</t>
  </si>
  <si>
    <t xml:space="preserve">66 551 </t>
  </si>
  <si>
    <t>197 644 697</t>
  </si>
  <si>
    <t>10 810</t>
  </si>
  <si>
    <t>32 669 008</t>
  </si>
  <si>
    <t>55 447</t>
  </si>
  <si>
    <t>164 100 899</t>
  </si>
  <si>
    <t xml:space="preserve"> Certificados de Incapacidad  (A+B)</t>
  </si>
  <si>
    <t xml:space="preserve"> Seguro de Enfermedades y Maternidad</t>
  </si>
  <si>
    <t>II.- Enfermedades</t>
  </si>
  <si>
    <t>III.- Maternidad</t>
  </si>
  <si>
    <t>Concepto</t>
  </si>
  <si>
    <t xml:space="preserve"> I.- Seguro de Riesgos de Trabajo</t>
  </si>
  <si>
    <t xml:space="preserve"> Certificados de Incapacidad</t>
  </si>
  <si>
    <t xml:space="preserve"> Días Subsidiados</t>
  </si>
  <si>
    <t xml:space="preserve"> Importe de los subsidios</t>
  </si>
  <si>
    <t>Certificados</t>
  </si>
  <si>
    <t>Suma</t>
  </si>
  <si>
    <t>Días</t>
  </si>
  <si>
    <t>Riesgos de Trabajo</t>
  </si>
  <si>
    <t>Enfermedades</t>
  </si>
  <si>
    <t>Maternidad</t>
  </si>
  <si>
    <t>Total</t>
  </si>
  <si>
    <t>Años</t>
  </si>
  <si>
    <t>Directas</t>
  </si>
  <si>
    <t>Sobrevivientes</t>
  </si>
  <si>
    <t>Incapacidad Permanente</t>
  </si>
  <si>
    <t>Viudez</t>
  </si>
  <si>
    <t>Orfandad</t>
  </si>
  <si>
    <t>Ascendientes</t>
  </si>
  <si>
    <t>Invalidez</t>
  </si>
  <si>
    <t>Cesantía</t>
  </si>
  <si>
    <t>Vejez</t>
  </si>
  <si>
    <t>Iniciales</t>
  </si>
  <si>
    <t>Suma R.T. e I.V.C.M.</t>
  </si>
  <si>
    <t>Menos de  50%</t>
  </si>
  <si>
    <t>50% o más</t>
  </si>
  <si>
    <t>Vejez y Cesantía</t>
  </si>
  <si>
    <t>Invalidez, Vejez, Cesantía y Muerte</t>
  </si>
  <si>
    <t>Hasta 25 %</t>
  </si>
  <si>
    <t>25.01 al 50 %</t>
  </si>
  <si>
    <t>50.01 al 99 %</t>
  </si>
  <si>
    <t>Retiro, Cesantía y Vejez</t>
  </si>
  <si>
    <t>en curso de pago</t>
  </si>
  <si>
    <t>Pensiones de Viudez</t>
  </si>
  <si>
    <t>Pensiones de Orfandad</t>
  </si>
  <si>
    <t>Pensiones de Ascendencia</t>
  </si>
  <si>
    <t xml:space="preserve">  Total de Ayudas Otorgadas</t>
  </si>
  <si>
    <t xml:space="preserve">  Enfermedades (asegurados)</t>
  </si>
  <si>
    <t xml:space="preserve">  Enfermedades (pensionados)</t>
  </si>
  <si>
    <t>Absolutas</t>
  </si>
  <si>
    <t>Total de Ayudas Otorgadas</t>
  </si>
  <si>
    <t xml:space="preserve">  Riesgos de Trabajo</t>
  </si>
  <si>
    <t>Ayudas Otorgadas</t>
  </si>
  <si>
    <t>Indemnizaciones Globales</t>
  </si>
  <si>
    <t xml:space="preserve">Fuente: Coordinación de Prestaciones Económicas. </t>
  </si>
  <si>
    <t>Sumas R.T., I.V. y R.C.V.</t>
  </si>
  <si>
    <t xml:space="preserve">    Absoluta</t>
  </si>
  <si>
    <t>Regresar</t>
  </si>
  <si>
    <t>Glosario</t>
  </si>
  <si>
    <t>Prestaciones Económicas</t>
  </si>
  <si>
    <t>Chiapas</t>
  </si>
  <si>
    <t>Colima</t>
  </si>
  <si>
    <t xml:space="preserve"> Chiapas</t>
  </si>
  <si>
    <t xml:space="preserve"> Chihuahua</t>
  </si>
  <si>
    <t>Aguascalientes</t>
  </si>
  <si>
    <t>Baja California</t>
  </si>
  <si>
    <t>Baja California Sur</t>
  </si>
  <si>
    <t>Campeche</t>
  </si>
  <si>
    <t xml:space="preserve">Coahuila </t>
  </si>
  <si>
    <t>Chihuahua</t>
  </si>
  <si>
    <t>Durango</t>
  </si>
  <si>
    <t>Guanajuato</t>
  </si>
  <si>
    <t>Guerrero</t>
  </si>
  <si>
    <t>Hidalgo</t>
  </si>
  <si>
    <t>Jalisco</t>
  </si>
  <si>
    <t>Michoacán</t>
  </si>
  <si>
    <t>Morelos</t>
  </si>
  <si>
    <t>Nayarit</t>
  </si>
  <si>
    <t>Nuevo León</t>
  </si>
  <si>
    <t>Oaxaca</t>
  </si>
  <si>
    <t>Puebla</t>
  </si>
  <si>
    <t>Querétaro</t>
  </si>
  <si>
    <t>Quintana Roo</t>
  </si>
  <si>
    <t>San Luis Potosí</t>
  </si>
  <si>
    <t>Sinaloa</t>
  </si>
  <si>
    <t>Sonora</t>
  </si>
  <si>
    <t>Tabasco</t>
  </si>
  <si>
    <t>Tamaulipas</t>
  </si>
  <si>
    <t>Tlaxcala</t>
  </si>
  <si>
    <t>Veracruz Norte</t>
  </si>
  <si>
    <t>Veracruz Sur</t>
  </si>
  <si>
    <t>Yucatán</t>
  </si>
  <si>
    <t>Zacatecas</t>
  </si>
  <si>
    <t>Cuadro No. X.1</t>
  </si>
  <si>
    <t>Cuadro No. X.2</t>
  </si>
  <si>
    <t>Cuadro No. X.3</t>
  </si>
  <si>
    <t>Cuadro No. X.4</t>
  </si>
  <si>
    <t>Cuadro No. X.5</t>
  </si>
  <si>
    <t>Cuadro No. X.6</t>
  </si>
  <si>
    <t>Cuadro No. X.7</t>
  </si>
  <si>
    <t>Cuadro No. X.8</t>
  </si>
  <si>
    <t>Cuadro No. X.9</t>
  </si>
  <si>
    <t>Cuadro No. X.10</t>
  </si>
  <si>
    <t>Cuadro No. X.11</t>
  </si>
  <si>
    <t>Cuadro No. X.12</t>
  </si>
  <si>
    <t>Cuadro No. X.13</t>
  </si>
  <si>
    <t>Cuadro No. X.14</t>
  </si>
  <si>
    <t>Cuadro No. X.15</t>
  </si>
  <si>
    <t>Cuadro No. X.16</t>
  </si>
  <si>
    <t>Grupos etáreos</t>
  </si>
  <si>
    <r>
      <t xml:space="preserve">     Certificados de incapacidad </t>
    </r>
    <r>
      <rPr>
        <vertAlign val="superscript"/>
        <sz val="10"/>
        <rFont val="Montserrat Medium"/>
        <family val="3"/>
      </rPr>
      <t>(1)</t>
    </r>
  </si>
  <si>
    <r>
      <t xml:space="preserve">      1972  </t>
    </r>
    <r>
      <rPr>
        <vertAlign val="superscript"/>
        <sz val="10"/>
        <rFont val="Montserrat Medium"/>
        <family val="3"/>
      </rPr>
      <t>(2)</t>
    </r>
  </si>
  <si>
    <r>
      <t xml:space="preserve">     1988 </t>
    </r>
    <r>
      <rPr>
        <vertAlign val="superscript"/>
        <sz val="10"/>
        <rFont val="Montserrat Medium"/>
        <family val="3"/>
      </rPr>
      <t>(3)</t>
    </r>
  </si>
  <si>
    <r>
      <rPr>
        <vertAlign val="superscript"/>
        <sz val="8"/>
        <rFont val="Montserrat Medium"/>
        <family val="3"/>
      </rPr>
      <t>(1)</t>
    </r>
    <r>
      <rPr>
        <sz val="8"/>
        <rFont val="Montserrat Medium"/>
        <family val="3"/>
      </rPr>
      <t xml:space="preserve"> En los años 1995 y 1996 no se cuenta con información estadística.</t>
    </r>
  </si>
  <si>
    <r>
      <rPr>
        <vertAlign val="superscript"/>
        <sz val="8"/>
        <rFont val="Montserrat Medium"/>
        <family val="3"/>
      </rPr>
      <t>(2)</t>
    </r>
    <r>
      <rPr>
        <sz val="8"/>
        <rFont val="Montserrat Medium"/>
        <family val="3"/>
      </rPr>
      <t xml:space="preserve"> De 1972 a 1987 la información se obtiene del nuevo Catálogo Maestro de Pensionados, en el que se conciliaron la antigua "Maestra de Pensionados" y la "Nómina de Pensiones".</t>
    </r>
  </si>
  <si>
    <r>
      <rPr>
        <vertAlign val="superscript"/>
        <sz val="8"/>
        <rFont val="Montserrat Medium"/>
        <family val="3"/>
      </rPr>
      <t>(3)</t>
    </r>
    <r>
      <rPr>
        <sz val="8"/>
        <rFont val="Montserrat Medium"/>
        <family val="3"/>
      </rPr>
      <t xml:space="preserve"> A partir de 1988 la información se obtiene del Anuario Estadístico de Pensionados. </t>
    </r>
  </si>
  <si>
    <r>
      <t xml:space="preserve">Incapacidad Permanente </t>
    </r>
    <r>
      <rPr>
        <vertAlign val="superscript"/>
        <sz val="10"/>
        <rFont val="Montserrat Medium"/>
        <family val="3"/>
      </rPr>
      <t>(1)</t>
    </r>
  </si>
  <si>
    <r>
      <t xml:space="preserve">2000 </t>
    </r>
    <r>
      <rPr>
        <vertAlign val="superscript"/>
        <sz val="10"/>
        <rFont val="Montserrat Medium"/>
        <family val="3"/>
      </rPr>
      <t>(1)</t>
    </r>
  </si>
  <si>
    <r>
      <t xml:space="preserve">2008 </t>
    </r>
    <r>
      <rPr>
        <vertAlign val="superscript"/>
        <sz val="10"/>
        <rFont val="Montserrat Medium"/>
        <family val="3"/>
      </rPr>
      <t>(2)</t>
    </r>
  </si>
  <si>
    <r>
      <rPr>
        <vertAlign val="superscript"/>
        <sz val="8"/>
        <rFont val="Montserrat Medium"/>
        <family val="3"/>
      </rPr>
      <t>(1)</t>
    </r>
    <r>
      <rPr>
        <sz val="8"/>
        <rFont val="Montserrat Medium"/>
        <family val="3"/>
      </rPr>
      <t xml:space="preserve"> De 2000 a 2007 la información se obtiene del Anuario Estadístico de Pensionados a través del "SPES" (Sistema de Pensiones). </t>
    </r>
  </si>
  <si>
    <r>
      <t>2000</t>
    </r>
    <r>
      <rPr>
        <vertAlign val="superscript"/>
        <sz val="10"/>
        <rFont val="Montserrat Medium"/>
        <family val="3"/>
      </rPr>
      <t xml:space="preserve"> (1)</t>
    </r>
  </si>
  <si>
    <r>
      <rPr>
        <vertAlign val="superscript"/>
        <sz val="8"/>
        <rFont val="Montserrat Medium"/>
        <family val="3"/>
      </rPr>
      <t xml:space="preserve">(2) </t>
    </r>
    <r>
      <rPr>
        <sz val="8"/>
        <rFont val="Montserrat Medium"/>
        <family val="3"/>
      </rPr>
      <t>A partir de 2008 la información se obtiene a través del Datamart de Prestaciones Económicas.</t>
    </r>
  </si>
  <si>
    <t>Cuadro No. X.7.1</t>
  </si>
  <si>
    <t>Subsecuentes</t>
  </si>
  <si>
    <t xml:space="preserve">     CDMX Norte</t>
  </si>
  <si>
    <t xml:space="preserve">     CDMX Sur </t>
  </si>
  <si>
    <t xml:space="preserve">     México Oriente</t>
  </si>
  <si>
    <t xml:space="preserve">     México Poniente</t>
  </si>
  <si>
    <t xml:space="preserve">     CDMX Norte </t>
  </si>
  <si>
    <t xml:space="preserve">     CDMX Sur</t>
  </si>
  <si>
    <r>
      <t xml:space="preserve">     CDMX Norte</t>
    </r>
    <r>
      <rPr>
        <vertAlign val="superscript"/>
        <sz val="10"/>
        <rFont val="Montserrat Medium"/>
        <family val="3"/>
      </rPr>
      <t xml:space="preserve"> </t>
    </r>
  </si>
  <si>
    <t xml:space="preserve">     Colima </t>
  </si>
  <si>
    <t>CDMX Norte</t>
  </si>
  <si>
    <t xml:space="preserve">CDMX Sur </t>
  </si>
  <si>
    <t>México Oriente</t>
  </si>
  <si>
    <t>México Poniente</t>
  </si>
  <si>
    <r>
      <t>2008</t>
    </r>
    <r>
      <rPr>
        <vertAlign val="superscript"/>
        <sz val="10"/>
        <rFont val="Montserrat Medium"/>
        <family val="3"/>
      </rPr>
      <t xml:space="preserve"> (2)</t>
    </r>
  </si>
  <si>
    <t>Año</t>
  </si>
  <si>
    <t>Variaciones anuales en el importe promedio (pesos)</t>
  </si>
  <si>
    <t>Variaciones anuales de las  indemnizaciones globales</t>
  </si>
  <si>
    <t>Pensiones en curso de pago. 1944 - 2021</t>
  </si>
  <si>
    <t>Pensiones en curso de pago, distribuidas por edad, e incapacidad permanente del seguro de riesgos de trabajo, 2021</t>
  </si>
  <si>
    <t>Pensiones en curso de pago en el seguro de invalidez y vida  2000 - 2021</t>
  </si>
  <si>
    <t>Pensiones en curso de pago en el seguro de retiro, cesantía y vejez. 2000 - 2021</t>
  </si>
  <si>
    <t>Ayudas para gastos de matrimonio.  2000 - 2021</t>
  </si>
  <si>
    <r>
      <t>Pensiones en curso de pago. 1944 - 2</t>
    </r>
    <r>
      <rPr>
        <b/>
        <sz val="11"/>
        <color rgb="FF632523"/>
        <rFont val="Montserrat Medium"/>
        <family val="3"/>
      </rPr>
      <t>021</t>
    </r>
    <r>
      <rPr>
        <b/>
        <vertAlign val="superscript"/>
        <sz val="11"/>
        <color rgb="FF632523"/>
        <rFont val="Montserrat Medium"/>
        <family val="3"/>
      </rPr>
      <t xml:space="preserve"> (1)</t>
    </r>
  </si>
  <si>
    <r>
      <t>Pensiones en curso de pago. 194</t>
    </r>
    <r>
      <rPr>
        <b/>
        <sz val="11"/>
        <color rgb="FF632523"/>
        <rFont val="Montserrat Medium"/>
        <family val="3"/>
      </rPr>
      <t>4 - 2021</t>
    </r>
    <r>
      <rPr>
        <b/>
        <vertAlign val="superscript"/>
        <sz val="11"/>
        <color rgb="FF632523"/>
        <rFont val="Montserrat Medium"/>
        <family val="3"/>
      </rPr>
      <t xml:space="preserve"> (1)</t>
    </r>
  </si>
  <si>
    <t>257 183</t>
  </si>
  <si>
    <t>31 794</t>
  </si>
  <si>
    <t>9 066</t>
  </si>
  <si>
    <t>8 667</t>
  </si>
  <si>
    <r>
      <t xml:space="preserve">    Importe Total (pesos) </t>
    </r>
    <r>
      <rPr>
        <vertAlign val="superscript"/>
        <sz val="10"/>
        <rFont val="Montserrat Medium"/>
        <family val="3"/>
      </rPr>
      <t>1/</t>
    </r>
  </si>
  <si>
    <r>
      <t xml:space="preserve">    Importe (pesos)  </t>
    </r>
    <r>
      <rPr>
        <vertAlign val="superscript"/>
        <sz val="10"/>
        <rFont val="Montserrat Medium"/>
        <family val="3"/>
      </rPr>
      <t>1/</t>
    </r>
  </si>
  <si>
    <t>Licencias 140 Bis iniciales</t>
  </si>
  <si>
    <t>Certificados de incapacidad tramitados con subsidio, por ramo de seguro. 2000 - 2021</t>
  </si>
  <si>
    <t>Certificados y días de incapacidad tramitados, con y sin subsidio, por ramo de seguro y OOAD. 2021</t>
  </si>
  <si>
    <t>OOAD</t>
  </si>
  <si>
    <t>Certificados y días de incapacidad tramitados, sin subsidio, por ramo de seguro y OOAD. 2021</t>
  </si>
  <si>
    <r>
      <t>Distribución porcentual de certificados y días subsidiados e importe de incapacidad, por ramo de seguro. 2000 - 2021</t>
    </r>
    <r>
      <rPr>
        <b/>
        <vertAlign val="superscript"/>
        <sz val="11"/>
        <color rgb="FF632523"/>
        <rFont val="Montserrat Medium"/>
        <family val="3"/>
      </rPr>
      <t xml:space="preserve"> (1)</t>
    </r>
  </si>
  <si>
    <t>Certificados y días subsidiados e importe de incapacidad, por ramo de seguro y OOAD. 2021</t>
  </si>
  <si>
    <t>Pensiones en curso de pago del seguro de riesgos de trabajo, por OOAD. 2021</t>
  </si>
  <si>
    <t>Pensiones en curso de pago de los seguros de invalidez y vida; retiro, cesantía y vejez, por OOAD. 2021</t>
  </si>
  <si>
    <t>N/D</t>
  </si>
  <si>
    <t xml:space="preserve">     j) Días iniciales subsidiados</t>
  </si>
  <si>
    <r>
      <t xml:space="preserve">     i) Días subsidiados  </t>
    </r>
    <r>
      <rPr>
        <vertAlign val="superscript"/>
        <sz val="10"/>
        <color indexed="8"/>
        <rFont val="Montserrat Medium"/>
        <family val="3"/>
      </rPr>
      <t>(1)</t>
    </r>
  </si>
  <si>
    <t>Días otorgados</t>
  </si>
  <si>
    <t>Licencias</t>
  </si>
  <si>
    <t xml:space="preserve">    C) Días iniciales subsidiados (j+k+l)</t>
  </si>
  <si>
    <r>
      <t xml:space="preserve">     Certificados de incapacidad</t>
    </r>
    <r>
      <rPr>
        <vertAlign val="superscript"/>
        <sz val="10"/>
        <color indexed="8"/>
        <rFont val="Montserrat Medium"/>
        <family val="3"/>
      </rPr>
      <t xml:space="preserve"> (4)</t>
    </r>
  </si>
  <si>
    <r>
      <t xml:space="preserve">     b) Iniciales  </t>
    </r>
    <r>
      <rPr>
        <vertAlign val="superscript"/>
        <sz val="10"/>
        <color indexed="8"/>
        <rFont val="Montserrat Medium"/>
        <family val="3"/>
      </rPr>
      <t>(4)</t>
    </r>
  </si>
  <si>
    <r>
      <t xml:space="preserve">Pensiones de Cesantía </t>
    </r>
    <r>
      <rPr>
        <vertAlign val="superscript"/>
        <sz val="10"/>
        <rFont val="Montserrat Medium"/>
        <family val="3"/>
      </rPr>
      <t>(3)</t>
    </r>
  </si>
  <si>
    <r>
      <t xml:space="preserve">Pensiones de Vejez </t>
    </r>
    <r>
      <rPr>
        <vertAlign val="superscript"/>
        <sz val="10"/>
        <rFont val="Montserrat Medium"/>
        <family val="3"/>
      </rPr>
      <t>(3)</t>
    </r>
  </si>
  <si>
    <t>N/D Dato no disponible</t>
  </si>
  <si>
    <r>
      <t xml:space="preserve">Pensiones de Invalidez </t>
    </r>
    <r>
      <rPr>
        <vertAlign val="superscript"/>
        <sz val="10"/>
        <rFont val="Montserrat Medium"/>
        <family val="3"/>
      </rPr>
      <t>(3)</t>
    </r>
  </si>
  <si>
    <t>Casos</t>
  </si>
  <si>
    <t>Distribución porcentual de certificados y días subsidiados e importe de incapacidad, por ramo de seguro. 2000 - 2021</t>
  </si>
  <si>
    <t>Certificados y días subsidiados de incapacidad, iniciales y subsecuentes, por ramo de seguro y OOAD. 2021</t>
  </si>
  <si>
    <r>
      <t xml:space="preserve">    Importe (pesos) </t>
    </r>
    <r>
      <rPr>
        <vertAlign val="superscript"/>
        <sz val="10"/>
        <rFont val="Montserrat Medium"/>
        <family val="3"/>
      </rPr>
      <t>(1)</t>
    </r>
  </si>
  <si>
    <r>
      <rPr>
        <vertAlign val="superscript"/>
        <sz val="8"/>
        <rFont val="Montserrat Medium"/>
        <family val="3"/>
      </rPr>
      <t>(1)</t>
    </r>
    <r>
      <rPr>
        <sz val="8"/>
        <rFont val="Montserrat Medium"/>
        <family val="3"/>
      </rPr>
      <t xml:space="preserve"> Los importes son montos emitidos que incluyen Laudos Ley 73 y Ley 97, excepto los años 2000 a 2003 y 2007</t>
    </r>
  </si>
  <si>
    <t>Cuadro No. X.17</t>
  </si>
  <si>
    <t>Pensiones en curso de pago en el seguro de riesgos de trabajo. 2000 - 2021</t>
  </si>
  <si>
    <t>Ayudas para gastos de funeral, casos e importes tramitados, por ramo de seguro. 2000 - 2021</t>
  </si>
  <si>
    <t>Indemnizaciones Globales y Laudos (casos e importes).  2000 - 2021</t>
  </si>
  <si>
    <t>Invalidez y Vida</t>
  </si>
  <si>
    <t>Pensiones en curso de pago. 1944 - 2021 (continuación)</t>
  </si>
  <si>
    <r>
      <rPr>
        <vertAlign val="superscript"/>
        <sz val="8"/>
        <rFont val="Montserrat Medium"/>
        <family val="3"/>
      </rPr>
      <t>(1)</t>
    </r>
    <r>
      <rPr>
        <sz val="8"/>
        <rFont val="Montserrat Medium"/>
        <family val="3"/>
      </rPr>
      <t xml:space="preserve"> En julio de 2016 se inició el nuevo esquema de expedición en las incapacidades por Maternidad, se emiten certificados únicos por el total de los días autorizados en lugar de la incapacidad prenatal y la postnatal (Iniciales y Subsecuentes).</t>
    </r>
  </si>
  <si>
    <r>
      <t xml:space="preserve">Importe total (I+II+III) </t>
    </r>
    <r>
      <rPr>
        <vertAlign val="superscript"/>
        <sz val="10"/>
        <color indexed="8"/>
        <rFont val="Montserrat Medium"/>
        <family val="3"/>
      </rPr>
      <t>(2)</t>
    </r>
    <r>
      <rPr>
        <sz val="10"/>
        <color indexed="8"/>
        <rFont val="Montserrat Medium"/>
        <family val="3"/>
      </rPr>
      <t xml:space="preserve">
(pesos)</t>
    </r>
  </si>
  <si>
    <r>
      <t xml:space="preserve">     Importe de los subsidios </t>
    </r>
    <r>
      <rPr>
        <vertAlign val="superscript"/>
        <sz val="10"/>
        <color indexed="8"/>
        <rFont val="Montserrat Medium"/>
        <family val="3"/>
      </rPr>
      <t>(2)</t>
    </r>
    <r>
      <rPr>
        <sz val="10"/>
        <color indexed="8"/>
        <rFont val="Montserrat Medium"/>
        <family val="3"/>
      </rPr>
      <t xml:space="preserve">
     (pesos)</t>
    </r>
  </si>
  <si>
    <r>
      <rPr>
        <vertAlign val="superscript"/>
        <sz val="8"/>
        <rFont val="Montserrat Medium"/>
        <family val="3"/>
      </rPr>
      <t>(2)</t>
    </r>
    <r>
      <rPr>
        <sz val="8"/>
        <rFont val="Montserrat Medium"/>
        <family val="3"/>
      </rPr>
      <t xml:space="preserve">  Importes contables a partir de 2006</t>
    </r>
  </si>
  <si>
    <r>
      <rPr>
        <vertAlign val="superscript"/>
        <sz val="8"/>
        <rFont val="Montserrat Medium"/>
        <family val="3"/>
      </rPr>
      <t xml:space="preserve">(3) </t>
    </r>
    <r>
      <rPr>
        <sz val="8"/>
        <rFont val="Montserrat Medium"/>
        <family val="3"/>
      </rPr>
      <t>El 5 de junio de 2019 entró en vigor el decreto que adiciona el artículo 140 Bis a la Ley del Seguro Social, donde se establece que para los casos de madres o padres trabajadores asegurados, cuyos hijos de hasta dieciséis años hayan sido diagnosticados por el Instituto con cáncer de cualquier tipo, podrán gozar de una licencia por cuidados médicos de los hijos para ausentarse de sus labores.</t>
    </r>
  </si>
  <si>
    <r>
      <t xml:space="preserve">Licencias 140 bis </t>
    </r>
    <r>
      <rPr>
        <vertAlign val="superscript"/>
        <sz val="10"/>
        <rFont val="Montserrat Medium"/>
        <family val="3"/>
      </rPr>
      <t>(3)</t>
    </r>
  </si>
  <si>
    <r>
      <t xml:space="preserve">     h) Días subsidiados </t>
    </r>
    <r>
      <rPr>
        <vertAlign val="superscript"/>
        <sz val="10"/>
        <color indexed="8"/>
        <rFont val="Montserrat Medium"/>
        <family val="3"/>
      </rPr>
      <t>(4)</t>
    </r>
  </si>
  <si>
    <r>
      <t xml:space="preserve">     k) Días iniciales subsidiados </t>
    </r>
    <r>
      <rPr>
        <vertAlign val="superscript"/>
        <sz val="10"/>
        <rFont val="Montserrat Medium"/>
        <family val="3"/>
      </rPr>
      <t>(4)</t>
    </r>
  </si>
  <si>
    <r>
      <rPr>
        <vertAlign val="superscript"/>
        <sz val="8"/>
        <rFont val="Montserrat Medium"/>
        <family val="3"/>
      </rPr>
      <t>(5)</t>
    </r>
    <r>
      <rPr>
        <sz val="8"/>
        <rFont val="Montserrat Medium"/>
        <family val="3"/>
      </rPr>
      <t xml:space="preserve"> Importe contable pagado por Gobierno Federal</t>
    </r>
  </si>
  <si>
    <r>
      <t xml:space="preserve">Importe de las licencias </t>
    </r>
    <r>
      <rPr>
        <vertAlign val="superscript"/>
        <sz val="10"/>
        <rFont val="Montserrat Medium"/>
        <family val="3"/>
      </rPr>
      <t>(5)</t>
    </r>
  </si>
  <si>
    <t>Días promedio por licencia</t>
  </si>
  <si>
    <r>
      <rPr>
        <vertAlign val="superscript"/>
        <sz val="8"/>
        <rFont val="Montserrat Medium"/>
        <family val="3"/>
      </rPr>
      <t>(4)</t>
    </r>
    <r>
      <rPr>
        <sz val="8"/>
        <rFont val="Montserrat Medium"/>
        <family val="3"/>
      </rPr>
      <t xml:space="preserve">  A partir de 2019 se incluye los casos y días de las Licencias para padres con hijos con cáncer, art 140 Bis LSS 97 en enfermedades.</t>
    </r>
  </si>
  <si>
    <r>
      <t xml:space="preserve">   Enfermedades </t>
    </r>
    <r>
      <rPr>
        <vertAlign val="superscript"/>
        <sz val="10"/>
        <rFont val="Montserrat Medium"/>
        <family val="3"/>
      </rPr>
      <t>(2)</t>
    </r>
  </si>
  <si>
    <r>
      <t xml:space="preserve">   Enfermedades </t>
    </r>
    <r>
      <rPr>
        <vertAlign val="superscript"/>
        <sz val="10"/>
        <rFont val="Montserrat Medium"/>
        <family val="3"/>
      </rPr>
      <t>(3)</t>
    </r>
  </si>
  <si>
    <r>
      <t xml:space="preserve">   Enfermedades </t>
    </r>
    <r>
      <rPr>
        <vertAlign val="superscript"/>
        <sz val="10"/>
        <rFont val="Montserrat Medium"/>
        <family val="3"/>
      </rPr>
      <t>(4)</t>
    </r>
  </si>
  <si>
    <r>
      <rPr>
        <vertAlign val="superscript"/>
        <sz val="8"/>
        <rFont val="Montserrat Medium"/>
        <family val="3"/>
      </rPr>
      <t xml:space="preserve">(1) </t>
    </r>
    <r>
      <rPr>
        <sz val="8"/>
        <rFont val="Montserrat Medium"/>
        <family val="3"/>
      </rPr>
      <t>En 2021 se incluye los casos y días de Licencias para padres con hijos con cáncer, art 140 Bis LSS 97.</t>
    </r>
  </si>
  <si>
    <t>Nota:</t>
  </si>
  <si>
    <r>
      <t xml:space="preserve">Enfermedades </t>
    </r>
    <r>
      <rPr>
        <vertAlign val="superscript"/>
        <sz val="10"/>
        <rFont val="Montserrat Medium"/>
        <family val="3"/>
      </rPr>
      <t>(1)</t>
    </r>
  </si>
  <si>
    <r>
      <t xml:space="preserve">Certificados </t>
    </r>
    <r>
      <rPr>
        <vertAlign val="superscript"/>
        <sz val="10"/>
        <rFont val="Montserrat Medium"/>
        <family val="3"/>
      </rPr>
      <t>(1)</t>
    </r>
  </si>
  <si>
    <r>
      <t xml:space="preserve">Días </t>
    </r>
    <r>
      <rPr>
        <vertAlign val="superscript"/>
        <sz val="10"/>
        <rFont val="Montserrat Medium"/>
        <family val="3"/>
      </rPr>
      <t>(1)</t>
    </r>
  </si>
  <si>
    <r>
      <rPr>
        <vertAlign val="superscript"/>
        <sz val="8"/>
        <rFont val="Montserrat Medium"/>
        <family val="3"/>
      </rPr>
      <t>(1)</t>
    </r>
    <r>
      <rPr>
        <sz val="8"/>
        <rFont val="Montserrat Medium"/>
        <family val="3"/>
      </rPr>
      <t xml:space="preserve"> En 2021 se incluye las de Licencias para padres con hijos con cáncer, art 140 Bis LSS 97.</t>
    </r>
  </si>
  <si>
    <t>Nota</t>
  </si>
  <si>
    <r>
      <t xml:space="preserve">Importe </t>
    </r>
    <r>
      <rPr>
        <vertAlign val="superscript"/>
        <sz val="10"/>
        <rFont val="Montserrat Medium"/>
        <family val="3"/>
      </rPr>
      <t>(2)</t>
    </r>
  </si>
  <si>
    <r>
      <rPr>
        <vertAlign val="superscript"/>
        <sz val="8"/>
        <rFont val="Montserrat Medium"/>
        <family val="3"/>
      </rPr>
      <t>(3)</t>
    </r>
    <r>
      <rPr>
        <sz val="8"/>
        <rFont val="Montserrat Medium"/>
        <family val="3"/>
      </rPr>
      <t xml:space="preserve"> Importe contable pagado por Gobierno Federal</t>
    </r>
  </si>
  <si>
    <r>
      <t xml:space="preserve">Importe </t>
    </r>
    <r>
      <rPr>
        <vertAlign val="superscript"/>
        <sz val="10"/>
        <rFont val="Montserrat Medium"/>
        <family val="3"/>
      </rPr>
      <t>(3)</t>
    </r>
  </si>
  <si>
    <r>
      <t xml:space="preserve">Viudez </t>
    </r>
    <r>
      <rPr>
        <vertAlign val="superscript"/>
        <sz val="10"/>
        <rFont val="Montserrat Medium"/>
        <family val="3"/>
      </rPr>
      <t>(2)</t>
    </r>
  </si>
  <si>
    <r>
      <t xml:space="preserve">Orfandad </t>
    </r>
    <r>
      <rPr>
        <vertAlign val="superscript"/>
        <sz val="10"/>
        <rFont val="Montserrat Medium"/>
        <family val="3"/>
      </rPr>
      <t>(2)</t>
    </r>
  </si>
  <si>
    <r>
      <t xml:space="preserve">Invalidez </t>
    </r>
    <r>
      <rPr>
        <vertAlign val="superscript"/>
        <sz val="10"/>
        <rFont val="Montserrat Medium"/>
        <family val="3"/>
      </rPr>
      <t>(1)</t>
    </r>
  </si>
  <si>
    <r>
      <t xml:space="preserve">Ascendientes </t>
    </r>
    <r>
      <rPr>
        <vertAlign val="superscript"/>
        <sz val="10"/>
        <rFont val="Montserrat Medium"/>
        <family val="3"/>
      </rPr>
      <t>(2)</t>
    </r>
  </si>
  <si>
    <r>
      <rPr>
        <vertAlign val="superscript"/>
        <sz val="8"/>
        <rFont val="Montserrat Medium"/>
        <family val="3"/>
      </rPr>
      <t>(2)</t>
    </r>
    <r>
      <rPr>
        <sz val="8"/>
        <rFont val="Montserrat Medium"/>
        <family val="3"/>
      </rPr>
      <t xml:space="preserve"> Pensionados vigentes al mes de diciembre</t>
    </r>
  </si>
  <si>
    <r>
      <t xml:space="preserve">Retiro, Cesantía y Vejez </t>
    </r>
    <r>
      <rPr>
        <vertAlign val="superscript"/>
        <sz val="10"/>
        <rFont val="Montserrat Medium"/>
        <family val="3"/>
      </rPr>
      <t>(2)</t>
    </r>
  </si>
  <si>
    <r>
      <t xml:space="preserve">Cesantía </t>
    </r>
    <r>
      <rPr>
        <vertAlign val="superscript"/>
        <sz val="10"/>
        <rFont val="Montserrat Medium"/>
        <family val="3"/>
      </rPr>
      <t>(3)</t>
    </r>
  </si>
  <si>
    <r>
      <rPr>
        <vertAlign val="superscript"/>
        <sz val="8"/>
        <rFont val="Montserrat Medium"/>
        <family val="3"/>
      </rPr>
      <t>(1)</t>
    </r>
    <r>
      <rPr>
        <sz val="8"/>
        <rFont val="Montserrat Medium"/>
        <family val="3"/>
      </rPr>
      <t xml:space="preserve"> Incluye las pensiones provisionales y definitivas, vigentes la mes de diciembre del año.</t>
    </r>
  </si>
  <si>
    <r>
      <rPr>
        <vertAlign val="superscript"/>
        <sz val="8"/>
        <rFont val="Montserrat Medium"/>
        <family val="3"/>
      </rPr>
      <t>(1)</t>
    </r>
    <r>
      <rPr>
        <sz val="8"/>
        <rFont val="Montserrat Medium"/>
        <family val="3"/>
      </rPr>
      <t xml:space="preserve"> Incluye las pensiones temporales y definitivas, vigentes la mes de diciembre del año.</t>
    </r>
  </si>
  <si>
    <r>
      <t xml:space="preserve">Vejez </t>
    </r>
    <r>
      <rPr>
        <vertAlign val="superscript"/>
        <sz val="10"/>
        <rFont val="Montserrat Medium"/>
        <family val="3"/>
      </rPr>
      <t>(3)</t>
    </r>
  </si>
  <si>
    <t>Pensiones de Incapacidad Permanente</t>
  </si>
  <si>
    <r>
      <t xml:space="preserve">     En curso de pago</t>
    </r>
    <r>
      <rPr>
        <vertAlign val="superscript"/>
        <sz val="10"/>
        <rFont val="Montserrat Medium"/>
        <family val="3"/>
      </rPr>
      <t xml:space="preserve"> (3)</t>
    </r>
  </si>
  <si>
    <r>
      <t xml:space="preserve">     En curso de pago </t>
    </r>
    <r>
      <rPr>
        <vertAlign val="superscript"/>
        <sz val="10"/>
        <rFont val="Montserrat Medium"/>
        <family val="3"/>
      </rPr>
      <t>(4)</t>
    </r>
  </si>
  <si>
    <r>
      <t xml:space="preserve">     Pensión mensual promedio </t>
    </r>
    <r>
      <rPr>
        <vertAlign val="superscript"/>
        <sz val="10"/>
        <rFont val="Montserrat Medium"/>
        <family val="3"/>
      </rPr>
      <t>(5)</t>
    </r>
  </si>
  <si>
    <t xml:space="preserve">     Edad promedio (años) </t>
  </si>
  <si>
    <r>
      <t xml:space="preserve">     Pensión mensual promedio </t>
    </r>
    <r>
      <rPr>
        <vertAlign val="superscript"/>
        <sz val="10"/>
        <rFont val="Montserrat Medium"/>
        <family val="3"/>
      </rPr>
      <t>(4)</t>
    </r>
  </si>
  <si>
    <r>
      <rPr>
        <vertAlign val="superscript"/>
        <sz val="8"/>
        <rFont val="Montserrat Medium"/>
        <family val="3"/>
      </rPr>
      <t xml:space="preserve">(3) </t>
    </r>
    <r>
      <rPr>
        <sz val="8"/>
        <rFont val="Montserrat Medium"/>
        <family val="3"/>
      </rPr>
      <t>Clasificación de pensiones de acuerdo a la Ley del Seguro Social 1997.</t>
    </r>
  </si>
  <si>
    <r>
      <rPr>
        <vertAlign val="superscript"/>
        <sz val="8"/>
        <rFont val="Montserrat Medium"/>
        <family val="3"/>
      </rPr>
      <t>(3)</t>
    </r>
    <r>
      <rPr>
        <sz val="8"/>
        <rFont val="Montserrat Medium"/>
        <family val="3"/>
      </rPr>
      <t xml:space="preserve"> Clasificación de pensiones de acuerdo a la Nueva Ley del Seguro Social 1997.</t>
    </r>
  </si>
  <si>
    <r>
      <rPr>
        <vertAlign val="superscript"/>
        <sz val="8"/>
        <rFont val="Montserrat Medium"/>
        <family val="3"/>
      </rPr>
      <t>(1)</t>
    </r>
    <r>
      <rPr>
        <sz val="8"/>
        <rFont val="Montserrat Medium"/>
        <family val="3"/>
      </rPr>
      <t xml:space="preserve"> En 2021  se incluye el importe contable.</t>
    </r>
  </si>
  <si>
    <r>
      <t xml:space="preserve">Laudos Ley 73 y Ley 97 </t>
    </r>
    <r>
      <rPr>
        <b/>
        <vertAlign val="superscript"/>
        <sz val="11"/>
        <rFont val="Montserrat Medium"/>
        <family val="3"/>
      </rPr>
      <t>(4)</t>
    </r>
  </si>
  <si>
    <r>
      <t xml:space="preserve">2013 </t>
    </r>
    <r>
      <rPr>
        <vertAlign val="superscript"/>
        <sz val="10"/>
        <rFont val="Montserrat Medium"/>
        <family val="3"/>
      </rPr>
      <t>(2)</t>
    </r>
  </si>
  <si>
    <r>
      <rPr>
        <vertAlign val="superscript"/>
        <sz val="8"/>
        <rFont val="Montserrat Medium"/>
        <family val="3"/>
      </rPr>
      <t>(2)</t>
    </r>
    <r>
      <rPr>
        <sz val="8"/>
        <rFont val="Montserrat Medium"/>
        <family val="3"/>
      </rPr>
      <t xml:space="preserve">  De 2013 a 2020 se incluye los Laudos Ley 73, Laudos Ley 97 e importe contable.</t>
    </r>
  </si>
  <si>
    <r>
      <t xml:space="preserve">2021 </t>
    </r>
    <r>
      <rPr>
        <vertAlign val="superscript"/>
        <sz val="10"/>
        <rFont val="Montserrat Medium"/>
        <family val="3"/>
      </rPr>
      <t>(3)</t>
    </r>
  </si>
  <si>
    <r>
      <t xml:space="preserve">    Importe (pesos) </t>
    </r>
    <r>
      <rPr>
        <vertAlign val="superscript"/>
        <sz val="10"/>
        <rFont val="Montserrat Medium"/>
        <family val="3"/>
      </rPr>
      <t>(4)</t>
    </r>
  </si>
  <si>
    <r>
      <rPr>
        <vertAlign val="superscript"/>
        <sz val="8"/>
        <rFont val="Montserrat Medium"/>
        <family val="3"/>
      </rPr>
      <t>(4)</t>
    </r>
    <r>
      <rPr>
        <sz val="8"/>
        <rFont val="Montserrat Medium"/>
        <family val="3"/>
      </rPr>
      <t xml:space="preserve">  Importe contable.</t>
    </r>
  </si>
  <si>
    <r>
      <t xml:space="preserve">     l) Días iniciales subsidiados  </t>
    </r>
    <r>
      <rPr>
        <vertAlign val="superscript"/>
        <sz val="10"/>
        <rFont val="Montserrat Medium"/>
        <family val="3"/>
      </rPr>
      <t>(1)</t>
    </r>
  </si>
  <si>
    <r>
      <t xml:space="preserve">   Días promedio iniciales
   por caso inicial  subsidiado. </t>
    </r>
    <r>
      <rPr>
        <vertAlign val="superscript"/>
        <sz val="10"/>
        <rFont val="Montserrat Medium"/>
        <family val="3"/>
      </rPr>
      <t>(6)</t>
    </r>
  </si>
  <si>
    <t>(6) El indicador "Días promedio iniciales  por caso inicial  subsidiado", informa el número de días iniciales promedio que se otorga a cada asegurado al sufrir un riesgo de trabajo o enfermedad.</t>
  </si>
  <si>
    <r>
      <rPr>
        <vertAlign val="superscript"/>
        <sz val="8"/>
        <rFont val="Montserrat Medium"/>
        <family val="3"/>
      </rPr>
      <t>(2)</t>
    </r>
    <r>
      <rPr>
        <sz val="8"/>
        <rFont val="Montserrat Medium"/>
        <family val="3"/>
      </rPr>
      <t xml:space="preserve">  Importes contables</t>
    </r>
  </si>
  <si>
    <r>
      <rPr>
        <vertAlign val="superscript"/>
        <sz val="8"/>
        <rFont val="Montserrat Medium"/>
        <family val="3"/>
      </rPr>
      <t>(4)</t>
    </r>
    <r>
      <rPr>
        <sz val="8"/>
        <rFont val="Montserrat Medium"/>
        <family val="3"/>
      </rPr>
      <t xml:space="preserve"> A partir de 2008 la información se obtiene de Datamart de Prestaciones Económicas.</t>
    </r>
  </si>
  <si>
    <r>
      <rPr>
        <vertAlign val="superscript"/>
        <sz val="8"/>
        <color theme="1"/>
        <rFont val="Montserrat Medium"/>
        <family val="3"/>
      </rPr>
      <t>(1)</t>
    </r>
    <r>
      <rPr>
        <sz val="8"/>
        <color theme="1"/>
        <rFont val="Montserrat Medium"/>
        <family val="3"/>
      </rPr>
      <t xml:space="preserve"> De 2000 a 2007 la información se obtiene del Anuario Estadístico de Pensionados a través del "SPES" (Sistema de Pensiones). </t>
    </r>
  </si>
  <si>
    <r>
      <rPr>
        <vertAlign val="superscript"/>
        <sz val="8"/>
        <color theme="1"/>
        <rFont val="Montserrat Medium"/>
        <family val="3"/>
      </rPr>
      <t xml:space="preserve">(2) </t>
    </r>
    <r>
      <rPr>
        <sz val="8"/>
        <color theme="1"/>
        <rFont val="Montserrat Medium"/>
        <family val="3"/>
      </rPr>
      <t>A partir de 2008 la información se obtiene a través del Datamart de Prestaciones Económicas.</t>
    </r>
  </si>
  <si>
    <r>
      <rPr>
        <vertAlign val="superscript"/>
        <sz val="8"/>
        <color theme="1"/>
        <rFont val="Montserrat Medium"/>
        <family val="3"/>
      </rPr>
      <t xml:space="preserve">(3) </t>
    </r>
    <r>
      <rPr>
        <sz val="8"/>
        <color theme="1"/>
        <rFont val="Montserrat Medium"/>
        <family val="3"/>
      </rPr>
      <t>Incluye las pensiones provisionales y definitivas, vigentes la mes de diciembre del año.</t>
    </r>
  </si>
  <si>
    <r>
      <rPr>
        <vertAlign val="superscript"/>
        <sz val="8"/>
        <color theme="1"/>
        <rFont val="Montserrat Medium"/>
        <family val="3"/>
      </rPr>
      <t>(4)</t>
    </r>
    <r>
      <rPr>
        <sz val="8"/>
        <color theme="1"/>
        <rFont val="Montserrat Medium"/>
        <family val="3"/>
      </rPr>
      <t xml:space="preserve"> Pensionados vigentes al mes de diciembre</t>
    </r>
  </si>
  <si>
    <r>
      <rPr>
        <vertAlign val="superscript"/>
        <sz val="8"/>
        <color theme="1"/>
        <rFont val="Montserrat Medium"/>
        <family val="3"/>
      </rPr>
      <t xml:space="preserve">(5) </t>
    </r>
    <r>
      <rPr>
        <sz val="8"/>
        <color theme="1"/>
        <rFont val="Montserrat Medium"/>
        <family val="3"/>
      </rPr>
      <t>La pensión promedio corresponde al pago ordinario de la pensión</t>
    </r>
  </si>
  <si>
    <r>
      <t xml:space="preserve"> </t>
    </r>
    <r>
      <rPr>
        <sz val="8"/>
        <color theme="1"/>
        <rFont val="Montserrat Medium"/>
        <family val="3"/>
      </rPr>
      <t>N/D: información no disponible</t>
    </r>
  </si>
  <si>
    <r>
      <rPr>
        <vertAlign val="superscript"/>
        <sz val="8"/>
        <color theme="1"/>
        <rFont val="Montserrat Medium"/>
        <family val="3"/>
      </rPr>
      <t xml:space="preserve">(3) </t>
    </r>
    <r>
      <rPr>
        <sz val="8"/>
        <color theme="1"/>
        <rFont val="Montserrat Medium"/>
        <family val="3"/>
      </rPr>
      <t>Incluye las pensiones temporales y definitivas, vigentes la mes de diciembre del año.</t>
    </r>
  </si>
  <si>
    <t>Consulta Dinámica de Información (CUBO)</t>
  </si>
  <si>
    <r>
      <t xml:space="preserve">1997 </t>
    </r>
    <r>
      <rPr>
        <vertAlign val="superscript"/>
        <sz val="10"/>
        <rFont val="Montserrat Medium"/>
        <family val="3"/>
      </rPr>
      <t>(1)</t>
    </r>
  </si>
  <si>
    <r>
      <t xml:space="preserve">2000 </t>
    </r>
    <r>
      <rPr>
        <vertAlign val="superscript"/>
        <sz val="10"/>
        <rFont val="Montserrat Medium"/>
        <family val="3"/>
      </rPr>
      <t>(2)</t>
    </r>
  </si>
  <si>
    <r>
      <rPr>
        <vertAlign val="superscript"/>
        <sz val="8"/>
        <rFont val="Montserrat Medium"/>
        <family val="3"/>
      </rPr>
      <t>(1)</t>
    </r>
    <r>
      <rPr>
        <sz val="8"/>
        <rFont val="Montserrat Medium"/>
        <family val="3"/>
      </rPr>
      <t xml:space="preserve"> De 1997 a 1999 la información se obtiene del AFIL rentas vitalicias (CPE)</t>
    </r>
  </si>
  <si>
    <r>
      <t xml:space="preserve">Viudez </t>
    </r>
    <r>
      <rPr>
        <vertAlign val="superscript"/>
        <sz val="10"/>
        <rFont val="Montserrat Medium"/>
        <family val="3"/>
      </rPr>
      <t>(3)</t>
    </r>
  </si>
  <si>
    <r>
      <rPr>
        <vertAlign val="superscript"/>
        <sz val="8"/>
        <rFont val="Montserrat Medium"/>
        <family val="3"/>
      </rPr>
      <t>(2)</t>
    </r>
    <r>
      <rPr>
        <sz val="8"/>
        <rFont val="Montserrat Medium"/>
        <family val="3"/>
      </rPr>
      <t xml:space="preserve"> De 2000 a 2021 la información se obtiene del CUBO</t>
    </r>
  </si>
  <si>
    <r>
      <t xml:space="preserve">(3) </t>
    </r>
    <r>
      <rPr>
        <sz val="8"/>
        <rFont val="Montserrat Medium"/>
        <family val="3"/>
      </rPr>
      <t>Incluye las pensiones de viudez y viudez con orfandad</t>
    </r>
  </si>
  <si>
    <r>
      <t xml:space="preserve">Sobrevivientes </t>
    </r>
    <r>
      <rPr>
        <vertAlign val="superscript"/>
        <sz val="10"/>
        <rFont val="Montserrat Medium"/>
        <family val="3"/>
      </rPr>
      <t>(4)</t>
    </r>
  </si>
  <si>
    <t>Glosario de términos</t>
  </si>
  <si>
    <r>
      <rPr>
        <vertAlign val="superscript"/>
        <sz val="8"/>
        <rFont val="Montserrat Medium"/>
        <family val="3"/>
      </rPr>
      <t>(1)</t>
    </r>
    <r>
      <rPr>
        <sz val="8"/>
        <rFont val="Montserrat Medium"/>
        <family val="3"/>
      </rPr>
      <t xml:space="preserve"> Con base en los datos del cuadro X.1.</t>
    </r>
  </si>
  <si>
    <r>
      <rPr>
        <vertAlign val="superscript"/>
        <sz val="8"/>
        <rFont val="Montserrat Medium"/>
        <family val="3"/>
      </rPr>
      <t>(2)</t>
    </r>
    <r>
      <rPr>
        <sz val="8"/>
        <rFont val="Montserrat Medium"/>
        <family val="3"/>
      </rPr>
      <t xml:space="preserve"> Incluye los casos de las licencias 140 BIS. del cuadro X.1.</t>
    </r>
  </si>
  <si>
    <r>
      <rPr>
        <vertAlign val="superscript"/>
        <sz val="8"/>
        <rFont val="Montserrat Medium"/>
        <family val="3"/>
      </rPr>
      <t>(3)</t>
    </r>
    <r>
      <rPr>
        <sz val="8"/>
        <rFont val="Montserrat Medium"/>
        <family val="3"/>
      </rPr>
      <t xml:space="preserve"> Incluye los días de las licencias 140 BIS. del cuadro X.1.</t>
    </r>
  </si>
  <si>
    <r>
      <rPr>
        <vertAlign val="superscript"/>
        <sz val="8"/>
        <rFont val="Montserrat Medium"/>
        <family val="3"/>
      </rPr>
      <t>(4)</t>
    </r>
    <r>
      <rPr>
        <sz val="8"/>
        <rFont val="Montserrat Medium"/>
        <family val="3"/>
      </rPr>
      <t xml:space="preserve"> No Incluye el importe pagado por el concepto de las licencias 140 BIS. del cuadro X.1.</t>
    </r>
  </si>
  <si>
    <t>Indemnizaciones Globales y Laudos, casos e importes tramitados 2000 - 2021</t>
  </si>
  <si>
    <t>Indemnizaciones Globales y Laudos (casos e importes)</t>
  </si>
  <si>
    <r>
      <t xml:space="preserve">   2008</t>
    </r>
    <r>
      <rPr>
        <vertAlign val="superscript"/>
        <sz val="10"/>
        <rFont val="Montserrat Medium"/>
        <family val="3"/>
      </rPr>
      <t xml:space="preserve"> (4) y (5)</t>
    </r>
  </si>
  <si>
    <r>
      <t xml:space="preserve">Retiro, Cesantía y Vejez </t>
    </r>
    <r>
      <rPr>
        <vertAlign val="superscript"/>
        <sz val="10"/>
        <rFont val="Montserrat Medium"/>
        <family val="3"/>
      </rPr>
      <t>(6)</t>
    </r>
  </si>
  <si>
    <r>
      <rPr>
        <vertAlign val="superscript"/>
        <sz val="8"/>
        <rFont val="Montserrat Medium"/>
        <family val="3"/>
      </rPr>
      <t>(6)</t>
    </r>
    <r>
      <rPr>
        <sz val="8"/>
        <rFont val="Montserrat Medium"/>
        <family val="3"/>
      </rPr>
      <t xml:space="preserve"> Clasificación de pensiones de acuerdo a la Ley del Seguro Social 1997.</t>
    </r>
  </si>
  <si>
    <r>
      <rPr>
        <vertAlign val="superscript"/>
        <sz val="8"/>
        <rFont val="Montserrat Medium"/>
        <family val="3"/>
      </rPr>
      <t>(5)</t>
    </r>
    <r>
      <rPr>
        <sz val="8"/>
        <rFont val="Montserrat Medium"/>
        <family val="3"/>
      </rPr>
      <t xml:space="preserve"> Pensionados vigentes al mes de diciembre.</t>
    </r>
  </si>
  <si>
    <r>
      <t xml:space="preserve">Ascendencia </t>
    </r>
    <r>
      <rPr>
        <vertAlign val="superscript"/>
        <sz val="10"/>
        <rFont val="Montserrat Medium"/>
        <family val="3"/>
      </rPr>
      <t>(2)</t>
    </r>
  </si>
  <si>
    <r>
      <rPr>
        <vertAlign val="superscript"/>
        <sz val="8"/>
        <rFont val="Montserrat Medium"/>
        <family val="3"/>
      </rPr>
      <t>(3)</t>
    </r>
    <r>
      <rPr>
        <sz val="8"/>
        <rFont val="Montserrat Medium"/>
        <family val="3"/>
      </rPr>
      <t xml:space="preserve"> En 2021 se informa las Indemnizaciones Globales y los Laudos por pensión.</t>
    </r>
  </si>
  <si>
    <t>Pensiones rentas vitalicias, acumulado julio de 1997 a diciembre 2021.</t>
  </si>
  <si>
    <t xml:space="preserve">        CAPITULO  X. PRESTACIONES ECONÓMICAS</t>
  </si>
  <si>
    <t>OOAD.- Órgano de Operación Administrativa Desconcentrada. Los referidos en el artículo 251 A, del Acdo.SA2.HCT.250718/195 publicado en el D.O.F. 28/08/2018. Antes se denominaban Delegaciones.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</si>
</sst>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1" formatCode="_-* #,##0_-;\-* #,##0_-;_-* &quot;-&quot;_-;_-@_-"/>
    <numFmt numFmtId="44" formatCode="_-&quot;$&quot;* #,##0.00_-;\-&quot;$&quot;* #,##0.00_-;_-&quot;$&quot;* &quot;-&quot;??_-;_-@_-"/>
    <numFmt numFmtId="43" formatCode="_-* #,##0.00_-;\-* #,##0.00_-;_-* &quot;-&quot;??_-;_-@_-"/>
    <numFmt numFmtId="164" formatCode="_(* #,##0_);_(* \(#,##0\);_(* &quot;-&quot;_);_(@_)"/>
    <numFmt numFmtId="165" formatCode="_(&quot;$&quot;* #,##0.00_);_(&quot;$&quot;* \(#,##0.00\);_(&quot;$&quot;* &quot;-&quot;??_);_(@_)"/>
    <numFmt numFmtId="166" formatCode="_(* #,##0.00_);_(* \(#,##0.00\);_(* &quot;-&quot;??_);_(@_)"/>
    <numFmt numFmtId="167" formatCode="General_)"/>
    <numFmt numFmtId="168" formatCode="_(* #,##0_);_(* \(#,##0\);_(* &quot;-&quot;??_);_(@_)"/>
    <numFmt numFmtId="169" formatCode="#\ ##0_);\(#\ ##0\)"/>
    <numFmt numFmtId="170" formatCode="#\ ###\ ##0_);\(#\ ###\ ##0\)"/>
    <numFmt numFmtId="171" formatCode="###\ ###\ ###_)"/>
    <numFmt numFmtId="172" formatCode="###\ ###\ ###\ ###_)"/>
    <numFmt numFmtId="173" formatCode="###\ ###\ ###.00_)"/>
    <numFmt numFmtId="174" formatCode="###\ ###.00_)"/>
    <numFmt numFmtId="175" formatCode="#,##0.0"/>
    <numFmt numFmtId="176" formatCode="###\ ###\ ###_="/>
    <numFmt numFmtId="177" formatCode="#\ ###\ ##0_);\(#\ ###\ ##0\)_)"/>
    <numFmt numFmtId="178" formatCode="#\ ###\ ##0_);\(#\ ###\ ##0\)\:\)"/>
    <numFmt numFmtId="179" formatCode="#\ ##0.00_);\(#\ ##0.00\)_)"/>
    <numFmt numFmtId="180" formatCode="#\ ##0__"/>
    <numFmt numFmtId="181" formatCode="#\ ##__"/>
    <numFmt numFmtId="182" formatCode="#\ ##0"/>
    <numFmt numFmtId="183" formatCode="#\ ###\ ##0"/>
    <numFmt numFmtId="184" formatCode="#\ #\ #\ ###\ \ ###_)"/>
    <numFmt numFmtId="185" formatCode="0.0%"/>
    <numFmt numFmtId="186" formatCode="#,##0.00\ ;\-#,##0.00\ ;&quot; -&quot;#\ ;@\ "/>
    <numFmt numFmtId="187" formatCode="&quot; $&quot;#,##0.00\ ;&quot;-$&quot;#,##0.00\ ;&quot; $-&quot;#\ ;@\ "/>
    <numFmt numFmtId="188" formatCode="[$$-80A]#,##0.00;[Red]&quot;-&quot;[$$-80A]#,##0.00"/>
    <numFmt numFmtId="189" formatCode="#,##0.00&quot; &quot;;&quot;-&quot;#,##0.00&quot; &quot;;&quot; -&quot;#&quot; &quot;;@&quot; &quot;"/>
    <numFmt numFmtId="190" formatCode="###.0\ ###\ ###_)"/>
    <numFmt numFmtId="191" formatCode=".\ \ #_⴩;"/>
  </numFmts>
  <fonts count="77">
    <font>
      <sz val="12"/>
      <name val="Helv"/>
    </font>
    <font>
      <sz val="11"/>
      <color theme="1"/>
      <name val="Calibri"/>
      <family val="2"/>
      <scheme val="minor"/>
    </font>
    <font>
      <sz val="10"/>
      <name val="Arial"/>
      <family val="2"/>
    </font>
    <font>
      <u/>
      <sz val="9"/>
      <color indexed="12"/>
      <name val="Helv"/>
    </font>
    <font>
      <sz val="13"/>
      <name val="Helv"/>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10"/>
      <name val="Calibri"/>
      <family val="2"/>
    </font>
    <font>
      <sz val="11"/>
      <color indexed="62"/>
      <name val="Calibri"/>
      <family val="2"/>
    </font>
    <font>
      <sz val="11"/>
      <color indexed="20"/>
      <name val="Calibri"/>
      <family val="2"/>
    </font>
    <font>
      <b/>
      <sz val="11"/>
      <color indexed="63"/>
      <name val="Calibri"/>
      <family val="2"/>
    </font>
    <font>
      <i/>
      <sz val="11"/>
      <color indexed="23"/>
      <name val="Calibri"/>
      <family val="2"/>
    </font>
    <font>
      <b/>
      <sz val="11"/>
      <color indexed="8"/>
      <name val="Calibri"/>
      <family val="2"/>
    </font>
    <font>
      <sz val="10"/>
      <color indexed="8"/>
      <name val="Arial"/>
      <family val="2"/>
    </font>
    <font>
      <sz val="10"/>
      <name val="Arial Unicode MS"/>
      <family val="2"/>
    </font>
    <font>
      <b/>
      <sz val="11"/>
      <color indexed="52"/>
      <name val="Calibri"/>
      <family val="2"/>
    </font>
    <font>
      <sz val="11"/>
      <color indexed="52"/>
      <name val="Calibri"/>
      <family val="2"/>
    </font>
    <font>
      <b/>
      <sz val="11"/>
      <color indexed="56"/>
      <name val="Calibri"/>
      <family val="2"/>
    </font>
    <font>
      <sz val="11"/>
      <color indexed="60"/>
      <name val="Calibri"/>
      <family val="2"/>
    </font>
    <font>
      <b/>
      <sz val="18"/>
      <color indexed="56"/>
      <name val="Cambria"/>
      <family val="2"/>
    </font>
    <font>
      <b/>
      <sz val="15"/>
      <color indexed="56"/>
      <name val="Calibri"/>
      <family val="2"/>
    </font>
    <font>
      <b/>
      <sz val="13"/>
      <color indexed="56"/>
      <name val="Calibri"/>
      <family val="2"/>
    </font>
    <font>
      <sz val="10"/>
      <name val="Times New Roman"/>
      <family val="1"/>
    </font>
    <font>
      <sz val="11"/>
      <name val="Montserrat Medium"/>
      <family val="3"/>
    </font>
    <font>
      <sz val="10"/>
      <name val="Montserrat Medium"/>
      <family val="3"/>
    </font>
    <font>
      <sz val="8"/>
      <name val="Montserrat Medium"/>
      <family val="3"/>
    </font>
    <font>
      <sz val="10"/>
      <color indexed="8"/>
      <name val="Montserrat Medium"/>
      <family val="3"/>
    </font>
    <font>
      <vertAlign val="superscript"/>
      <sz val="10"/>
      <name val="Montserrat Medium"/>
      <family val="3"/>
    </font>
    <font>
      <sz val="9"/>
      <name val="Montserrat Medium"/>
      <family val="3"/>
    </font>
    <font>
      <b/>
      <sz val="10"/>
      <name val="Montserrat Medium"/>
      <family val="3"/>
    </font>
    <font>
      <b/>
      <sz val="10"/>
      <color indexed="8"/>
      <name val="Montserrat Medium"/>
      <family val="3"/>
    </font>
    <font>
      <vertAlign val="superscript"/>
      <sz val="8"/>
      <name val="Montserrat Medium"/>
      <family val="3"/>
    </font>
    <font>
      <sz val="8"/>
      <name val="Montserrat Medium"/>
      <family val="3"/>
    </font>
    <font>
      <sz val="11"/>
      <color theme="1"/>
      <name val="Calibri"/>
      <family val="2"/>
      <scheme val="minor"/>
    </font>
    <font>
      <sz val="11"/>
      <color theme="1"/>
      <name val="Arial1"/>
    </font>
    <font>
      <b/>
      <i/>
      <sz val="16"/>
      <color theme="1"/>
      <name val="Arial1"/>
    </font>
    <font>
      <sz val="11"/>
      <color theme="1"/>
      <name val="Calibri"/>
      <family val="2"/>
    </font>
    <font>
      <b/>
      <i/>
      <u/>
      <sz val="11"/>
      <color theme="1"/>
      <name val="Arial1"/>
    </font>
    <font>
      <sz val="10"/>
      <color rgb="FFFF0000"/>
      <name val="Montserrat Medium"/>
      <family val="3"/>
    </font>
    <font>
      <sz val="11"/>
      <color theme="1"/>
      <name val="Montserrat Medium"/>
      <family val="3"/>
    </font>
    <font>
      <b/>
      <sz val="11"/>
      <color rgb="FF632523"/>
      <name val="Montserrat Medium"/>
      <family val="3"/>
    </font>
    <font>
      <sz val="11"/>
      <color rgb="FF632523"/>
      <name val="Montserrat Medium"/>
      <family val="3"/>
    </font>
    <font>
      <u/>
      <sz val="10"/>
      <color rgb="FF632523"/>
      <name val="Montserrat Medium"/>
      <family val="3"/>
    </font>
    <font>
      <sz val="10"/>
      <color rgb="FF632523"/>
      <name val="Montserrat Medium"/>
      <family val="3"/>
    </font>
    <font>
      <b/>
      <u/>
      <sz val="11"/>
      <color rgb="FF632523"/>
      <name val="Montserrat Medium"/>
      <family val="3"/>
    </font>
    <font>
      <b/>
      <sz val="10"/>
      <color rgb="FF632523"/>
      <name val="Montserrat Medium"/>
      <family val="3"/>
    </font>
    <font>
      <b/>
      <sz val="10"/>
      <color rgb="FFFF0000"/>
      <name val="Montserrat Medium"/>
      <family val="3"/>
    </font>
    <font>
      <b/>
      <sz val="12"/>
      <color rgb="FF632523"/>
      <name val="Montserrat Medium"/>
      <family val="3"/>
    </font>
    <font>
      <sz val="10"/>
      <name val="Montserrat Medium"/>
      <family val="3"/>
    </font>
    <font>
      <sz val="10"/>
      <color indexed="8"/>
      <name val="Montserrat Medium"/>
      <family val="3"/>
    </font>
    <font>
      <b/>
      <sz val="11"/>
      <color rgb="FF632523"/>
      <name val="Montserrat Medium"/>
      <family val="3"/>
    </font>
    <font>
      <b/>
      <u/>
      <sz val="10"/>
      <color rgb="FF632523"/>
      <name val="Montserrat Medium"/>
      <family val="3"/>
    </font>
    <font>
      <b/>
      <sz val="12"/>
      <color rgb="FF003300"/>
      <name val="Montserrat Medium"/>
      <family val="3"/>
    </font>
    <font>
      <sz val="11"/>
      <name val="Montserrat Medium"/>
      <family val="3"/>
    </font>
    <font>
      <sz val="8"/>
      <name val="Montserrat Medium"/>
      <family val="3"/>
    </font>
    <font>
      <b/>
      <sz val="11"/>
      <name val="Montserrat Medium"/>
      <family val="3"/>
    </font>
    <font>
      <u/>
      <sz val="10"/>
      <color rgb="FF632523"/>
      <name val="Montserrat Medium"/>
      <family val="3"/>
    </font>
    <font>
      <b/>
      <vertAlign val="superscript"/>
      <sz val="11"/>
      <color rgb="FF632523"/>
      <name val="Montserrat Medium"/>
      <family val="3"/>
    </font>
    <font>
      <strike/>
      <sz val="10"/>
      <color indexed="8"/>
      <name val="Montserrat Medium"/>
      <family val="3"/>
    </font>
    <font>
      <strike/>
      <sz val="10"/>
      <color rgb="FFFF0000"/>
      <name val="Montserrat Medium"/>
      <family val="3"/>
    </font>
    <font>
      <vertAlign val="superscript"/>
      <sz val="10"/>
      <color indexed="8"/>
      <name val="Montserrat Medium"/>
      <family val="3"/>
    </font>
    <font>
      <sz val="10"/>
      <color rgb="FF0070C0"/>
      <name val="Montserrat Medium"/>
      <family val="3"/>
    </font>
    <font>
      <sz val="10"/>
      <color theme="4"/>
      <name val="Montserrat Medium"/>
      <family val="3"/>
    </font>
    <font>
      <b/>
      <sz val="10"/>
      <color theme="4"/>
      <name val="Montserrat Medium"/>
      <family val="3"/>
    </font>
    <font>
      <b/>
      <sz val="11"/>
      <color theme="5" tint="-0.499984740745262"/>
      <name val="Montserrat Medium"/>
      <family val="3"/>
    </font>
    <font>
      <sz val="10"/>
      <color theme="5" tint="-0.499984740745262"/>
      <name val="Montserrat Medium"/>
      <family val="3"/>
    </font>
    <font>
      <strike/>
      <sz val="10"/>
      <name val="Montserrat Medium"/>
      <family val="3"/>
    </font>
    <font>
      <b/>
      <sz val="9"/>
      <name val="Montserrat Medium"/>
      <family val="3"/>
    </font>
    <font>
      <b/>
      <vertAlign val="superscript"/>
      <sz val="11"/>
      <name val="Montserrat Medium"/>
      <family val="3"/>
    </font>
    <font>
      <sz val="8"/>
      <name val="Montserrat"/>
      <family val="3"/>
    </font>
    <font>
      <sz val="8"/>
      <color theme="1"/>
      <name val="Montserrat Medium"/>
      <family val="3"/>
    </font>
    <font>
      <vertAlign val="superscript"/>
      <sz val="8"/>
      <color theme="1"/>
      <name val="Montserrat Medium"/>
      <family val="3"/>
    </font>
    <font>
      <u/>
      <sz val="10"/>
      <color theme="5" tint="-0.499984740745262"/>
      <name val="Montserrat Medium"/>
      <family val="3"/>
    </font>
    <font>
      <u/>
      <sz val="10"/>
      <name val="Montserrat Medium"/>
      <family val="3"/>
    </font>
    <font>
      <sz val="8"/>
      <name val="Montserrat Medium"/>
    </font>
  </fonts>
  <fills count="26">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9"/>
        <bgColor indexed="64"/>
      </patternFill>
    </fill>
    <fill>
      <patternFill patternType="solid">
        <fgColor indexed="9"/>
        <bgColor indexed="9"/>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medium">
        <color rgb="FF632523"/>
      </bottom>
      <diagonal/>
    </border>
    <border>
      <left/>
      <right/>
      <top style="medium">
        <color rgb="FF632523"/>
      </top>
      <bottom style="medium">
        <color rgb="FF632523"/>
      </bottom>
      <diagonal/>
    </border>
    <border>
      <left/>
      <right/>
      <top style="medium">
        <color rgb="FF632523"/>
      </top>
      <bottom/>
      <diagonal/>
    </border>
    <border>
      <left/>
      <right/>
      <top style="thin">
        <color rgb="FF134E39"/>
      </top>
      <bottom style="medium">
        <color rgb="FF632523"/>
      </bottom>
      <diagonal/>
    </border>
    <border>
      <left/>
      <right/>
      <top/>
      <bottom style="thin">
        <color rgb="FF134E39"/>
      </bottom>
      <diagonal/>
    </border>
    <border>
      <left/>
      <right/>
      <top style="thin">
        <color rgb="FF134E39"/>
      </top>
      <bottom style="thin">
        <color rgb="FF134E39"/>
      </bottom>
      <diagonal/>
    </border>
    <border>
      <left/>
      <right/>
      <top/>
      <bottom style="thin">
        <color rgb="FF2E963F"/>
      </bottom>
      <diagonal/>
    </border>
    <border>
      <left/>
      <right/>
      <top style="thin">
        <color rgb="FF2E963F"/>
      </top>
      <bottom style="thin">
        <color rgb="FF2E963F"/>
      </bottom>
      <diagonal/>
    </border>
    <border>
      <left/>
      <right/>
      <top style="thin">
        <color rgb="FF2E963F"/>
      </top>
      <bottom style="medium">
        <color rgb="FF632523"/>
      </bottom>
      <diagonal/>
    </border>
    <border>
      <left/>
      <right/>
      <top style="medium">
        <color rgb="FF632523"/>
      </top>
      <bottom style="thin">
        <color rgb="FF2E963F"/>
      </bottom>
      <diagonal/>
    </border>
    <border>
      <left/>
      <right/>
      <top style="medium">
        <color rgb="FF632523"/>
      </top>
      <bottom style="thin">
        <color rgb="FF134E39"/>
      </bottom>
      <diagonal/>
    </border>
    <border>
      <left/>
      <right/>
      <top style="thin">
        <color rgb="FF134E39"/>
      </top>
      <bottom style="thin">
        <color rgb="FF003300"/>
      </bottom>
      <diagonal/>
    </border>
    <border>
      <left/>
      <right/>
      <top style="medium">
        <color theme="5" tint="-0.499984740745262"/>
      </top>
      <bottom style="medium">
        <color theme="5" tint="-0.499984740745262"/>
      </bottom>
      <diagonal/>
    </border>
    <border>
      <left/>
      <right/>
      <top/>
      <bottom style="medium">
        <color theme="5" tint="-0.499984740745262"/>
      </bottom>
      <diagonal/>
    </border>
    <border>
      <left/>
      <right/>
      <top style="thin">
        <color rgb="FF632523"/>
      </top>
      <bottom/>
      <diagonal/>
    </border>
    <border>
      <left/>
      <right/>
      <top style="medium">
        <color theme="5" tint="-0.499984740745262"/>
      </top>
      <bottom/>
      <diagonal/>
    </border>
  </borders>
  <cellStyleXfs count="91">
    <xf numFmtId="167" fontId="0" fillId="0" borderId="0"/>
    <xf numFmtId="0" fontId="5" fillId="3"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4"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7" borderId="0" applyNumberFormat="0" applyBorder="0" applyAlignment="0" applyProtection="0"/>
    <xf numFmtId="0" fontId="17" fillId="19" borderId="1" applyNumberFormat="0" applyAlignment="0" applyProtection="0"/>
    <xf numFmtId="0" fontId="2" fillId="0" borderId="0" applyNumberFormat="0" applyFill="0" applyBorder="0" applyProtection="0">
      <alignment horizontal="left"/>
    </xf>
    <xf numFmtId="0" fontId="8" fillId="20" borderId="2" applyNumberFormat="0" applyAlignment="0" applyProtection="0"/>
    <xf numFmtId="0" fontId="18" fillId="0" borderId="3" applyNumberFormat="0" applyFill="0" applyAlignment="0" applyProtection="0"/>
    <xf numFmtId="0" fontId="19" fillId="0" borderId="0" applyNumberFormat="0" applyFill="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5" borderId="0" applyNumberFormat="0" applyBorder="0" applyAlignment="0" applyProtection="0"/>
    <xf numFmtId="0" fontId="10" fillId="8" borderId="1" applyNumberFormat="0" applyAlignment="0" applyProtection="0"/>
    <xf numFmtId="0" fontId="2" fillId="0" borderId="0"/>
    <xf numFmtId="189" fontId="36" fillId="0" borderId="0"/>
    <xf numFmtId="0" fontId="37" fillId="0" borderId="0">
      <alignment horizontal="center"/>
    </xf>
    <xf numFmtId="0" fontId="37" fillId="0" borderId="0">
      <alignment horizontal="center" textRotation="90"/>
    </xf>
    <xf numFmtId="0" fontId="3" fillId="0" borderId="0" applyNumberFormat="0" applyFill="0" applyBorder="0" applyAlignment="0" applyProtection="0">
      <alignment vertical="top"/>
      <protection locked="0"/>
    </xf>
    <xf numFmtId="0" fontId="11" fillId="5" borderId="0" applyNumberFormat="0" applyBorder="0" applyAlignment="0" applyProtection="0"/>
    <xf numFmtId="166"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186" fontId="2" fillId="0" borderId="0" applyFill="0" applyBorder="0" applyAlignment="0" applyProtection="0"/>
    <xf numFmtId="43" fontId="35" fillId="0" borderId="0" applyFont="0" applyFill="0" applyBorder="0" applyAlignment="0" applyProtection="0"/>
    <xf numFmtId="186" fontId="2" fillId="0" borderId="0" applyFill="0" applyBorder="0" applyAlignment="0" applyProtection="0"/>
    <xf numFmtId="44" fontId="36" fillId="0" borderId="0" applyFont="0" applyFill="0" applyBorder="0" applyAlignment="0" applyProtection="0"/>
    <xf numFmtId="187" fontId="2" fillId="0" borderId="0" applyFill="0" applyBorder="0" applyAlignment="0" applyProtection="0"/>
    <xf numFmtId="187" fontId="2" fillId="0" borderId="0" applyFill="0" applyBorder="0" applyAlignment="0" applyProtection="0"/>
    <xf numFmtId="44" fontId="35" fillId="0" borderId="0" applyFont="0" applyFill="0" applyBorder="0" applyAlignment="0" applyProtection="0"/>
    <xf numFmtId="165" fontId="16" fillId="0" borderId="0" applyFont="0" applyFill="0" applyBorder="0" applyAlignment="0" applyProtection="0"/>
    <xf numFmtId="0" fontId="20" fillId="11" borderId="0" applyNumberFormat="0" applyBorder="0" applyAlignment="0" applyProtection="0"/>
    <xf numFmtId="0" fontId="35" fillId="0" borderId="0"/>
    <xf numFmtId="0" fontId="16" fillId="0" borderId="0"/>
    <xf numFmtId="0" fontId="16" fillId="0" borderId="0"/>
    <xf numFmtId="0" fontId="38" fillId="0" borderId="0"/>
    <xf numFmtId="0" fontId="2" fillId="0" borderId="0"/>
    <xf numFmtId="0" fontId="36" fillId="0" borderId="0"/>
    <xf numFmtId="0" fontId="2" fillId="0" borderId="0"/>
    <xf numFmtId="0" fontId="2" fillId="0" borderId="0"/>
    <xf numFmtId="0" fontId="15" fillId="0" borderId="0">
      <alignment vertical="top"/>
    </xf>
    <xf numFmtId="0" fontId="16" fillId="0" borderId="0"/>
    <xf numFmtId="0" fontId="16" fillId="0" borderId="0"/>
    <xf numFmtId="167" fontId="4" fillId="0" borderId="0"/>
    <xf numFmtId="0" fontId="24" fillId="0" borderId="0"/>
    <xf numFmtId="0" fontId="2" fillId="6" borderId="4" applyNumberFormat="0" applyFont="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Protection="0">
      <alignment horizontal="left"/>
    </xf>
    <xf numFmtId="0" fontId="2" fillId="0" borderId="0" applyNumberFormat="0" applyFill="0" applyBorder="0" applyAlignment="0" applyProtection="0"/>
    <xf numFmtId="9" fontId="2" fillId="0" borderId="0" applyFont="0" applyFill="0" applyBorder="0" applyAlignment="0" applyProtection="0"/>
    <xf numFmtId="175" fontId="2" fillId="0" borderId="0" applyFill="0" applyBorder="0" applyAlignment="0" applyProtection="0"/>
    <xf numFmtId="3" fontId="2" fillId="0" borderId="0" applyFill="0" applyBorder="0" applyAlignment="0" applyProtection="0"/>
    <xf numFmtId="0" fontId="39" fillId="0" borderId="0"/>
    <xf numFmtId="188" fontId="39" fillId="0" borderId="0"/>
    <xf numFmtId="0" fontId="12" fillId="19" borderId="5" applyNumberFormat="0" applyAlignment="0" applyProtection="0"/>
    <xf numFmtId="0" fontId="9" fillId="0" borderId="0" applyNumberFormat="0" applyFill="0" applyBorder="0" applyAlignment="0" applyProtection="0"/>
    <xf numFmtId="0" fontId="13" fillId="0" borderId="0" applyNumberFormat="0" applyFill="0" applyBorder="0" applyAlignment="0" applyProtection="0"/>
    <xf numFmtId="0" fontId="22" fillId="0" borderId="6" applyNumberFormat="0" applyFill="0" applyAlignment="0" applyProtection="0"/>
    <xf numFmtId="0" fontId="23" fillId="0" borderId="7" applyNumberFormat="0" applyFill="0" applyAlignment="0" applyProtection="0"/>
    <xf numFmtId="0" fontId="19" fillId="0" borderId="8" applyNumberFormat="0" applyFill="0" applyAlignment="0" applyProtection="0"/>
    <xf numFmtId="0" fontId="21" fillId="0" borderId="0" applyNumberFormat="0" applyFill="0" applyBorder="0" applyAlignment="0" applyProtection="0"/>
    <xf numFmtId="0" fontId="14" fillId="0" borderId="9" applyNumberFormat="0" applyFill="0" applyAlignment="0" applyProtection="0"/>
    <xf numFmtId="43"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36" fillId="0" borderId="0" applyFont="0" applyFill="0" applyBorder="0" applyAlignment="0" applyProtection="0"/>
    <xf numFmtId="44" fontId="1" fillId="0" borderId="0" applyFont="0" applyFill="0" applyBorder="0" applyAlignment="0" applyProtection="0"/>
    <xf numFmtId="44" fontId="16" fillId="0" borderId="0" applyFont="0" applyFill="0" applyBorder="0" applyAlignment="0" applyProtection="0"/>
    <xf numFmtId="0" fontId="1" fillId="0" borderId="0"/>
  </cellStyleXfs>
  <cellXfs count="484">
    <xf numFmtId="167" fontId="0" fillId="0" borderId="0" xfId="0"/>
    <xf numFmtId="167" fontId="25" fillId="0" borderId="0" xfId="0" applyFont="1" applyAlignment="1">
      <alignment vertical="center"/>
    </xf>
    <xf numFmtId="167" fontId="25" fillId="0" borderId="0" xfId="0" applyFont="1" applyAlignment="1">
      <alignment horizontal="left" vertical="center"/>
    </xf>
    <xf numFmtId="183" fontId="25" fillId="0" borderId="0" xfId="0" applyNumberFormat="1" applyFont="1" applyBorder="1" applyAlignment="1">
      <alignment vertical="center"/>
    </xf>
    <xf numFmtId="167" fontId="26" fillId="0" borderId="0" xfId="0" applyFont="1" applyFill="1" applyBorder="1" applyAlignment="1" applyProtection="1">
      <alignment horizontal="left"/>
    </xf>
    <xf numFmtId="167" fontId="27" fillId="0" borderId="0" xfId="0" applyFont="1" applyFill="1" applyBorder="1" applyAlignment="1" applyProtection="1">
      <alignment horizontal="left"/>
    </xf>
    <xf numFmtId="167" fontId="26" fillId="0" borderId="0" xfId="0" applyFont="1" applyFill="1" applyBorder="1" applyAlignment="1">
      <alignment horizontal="right"/>
    </xf>
    <xf numFmtId="167" fontId="26" fillId="0" borderId="0" xfId="0" applyFont="1" applyFill="1" applyBorder="1" applyAlignment="1" applyProtection="1">
      <alignment vertical="center"/>
    </xf>
    <xf numFmtId="169" fontId="26" fillId="0" borderId="0" xfId="38" applyNumberFormat="1" applyFont="1" applyFill="1" applyBorder="1" applyAlignment="1">
      <alignment horizontal="right"/>
    </xf>
    <xf numFmtId="169" fontId="26" fillId="0" borderId="0" xfId="0" applyNumberFormat="1" applyFont="1" applyFill="1" applyBorder="1" applyAlignment="1">
      <alignment horizontal="right"/>
    </xf>
    <xf numFmtId="167" fontId="26" fillId="0" borderId="0" xfId="0" applyFont="1" applyFill="1" applyBorder="1" applyAlignment="1" applyProtection="1"/>
    <xf numFmtId="167" fontId="26" fillId="0" borderId="0" xfId="0" applyFont="1" applyFill="1" applyBorder="1" applyAlignment="1"/>
    <xf numFmtId="167" fontId="27" fillId="0" borderId="0" xfId="0" applyFont="1" applyBorder="1" applyAlignment="1" applyProtection="1">
      <alignment horizontal="left"/>
    </xf>
    <xf numFmtId="167" fontId="26" fillId="0" borderId="0" xfId="0" applyFont="1" applyBorder="1" applyAlignment="1"/>
    <xf numFmtId="167" fontId="26" fillId="0" borderId="0" xfId="0" applyFont="1" applyBorder="1" applyAlignment="1" applyProtection="1">
      <alignment horizontal="left" vertical="center"/>
    </xf>
    <xf numFmtId="169" fontId="26" fillId="0" borderId="0" xfId="38" applyNumberFormat="1" applyFont="1" applyBorder="1" applyAlignment="1">
      <alignment horizontal="right" vertical="center"/>
    </xf>
    <xf numFmtId="169" fontId="26" fillId="0" borderId="0" xfId="38" applyNumberFormat="1" applyFont="1" applyFill="1" applyBorder="1" applyAlignment="1">
      <alignment horizontal="right" vertical="center"/>
    </xf>
    <xf numFmtId="167" fontId="26" fillId="0" borderId="0" xfId="0" applyFont="1" applyFill="1" applyBorder="1" applyAlignment="1">
      <alignment horizontal="left"/>
    </xf>
    <xf numFmtId="170" fontId="26" fillId="0" borderId="0" xfId="0" applyNumberFormat="1" applyFont="1" applyFill="1" applyBorder="1" applyProtection="1"/>
    <xf numFmtId="167" fontId="26" fillId="0" borderId="0" xfId="0" applyFont="1" applyBorder="1" applyAlignment="1" applyProtection="1">
      <alignment horizontal="left" wrapText="1"/>
    </xf>
    <xf numFmtId="167" fontId="26" fillId="0" borderId="0" xfId="0" applyFont="1" applyBorder="1" applyAlignment="1" applyProtection="1">
      <alignment horizontal="left" vertical="center" wrapText="1"/>
    </xf>
    <xf numFmtId="167" fontId="26" fillId="0" borderId="0" xfId="0" applyFont="1" applyFill="1" applyBorder="1" applyAlignment="1">
      <alignment wrapText="1"/>
    </xf>
    <xf numFmtId="167" fontId="26" fillId="0" borderId="0" xfId="62" applyFont="1" applyBorder="1"/>
    <xf numFmtId="167" fontId="26" fillId="0" borderId="0" xfId="62" applyFont="1" applyFill="1" applyBorder="1" applyAlignment="1">
      <alignment horizontal="center" vertical="center" wrapText="1"/>
    </xf>
    <xf numFmtId="37" fontId="26" fillId="0" borderId="0" xfId="62" applyNumberFormat="1" applyFont="1" applyFill="1" applyBorder="1" applyAlignment="1" applyProtection="1">
      <alignment horizontal="center" vertical="center" wrapText="1"/>
    </xf>
    <xf numFmtId="0" fontId="26" fillId="0" borderId="0" xfId="62" quotePrefix="1" applyNumberFormat="1" applyFont="1" applyFill="1" applyBorder="1" applyAlignment="1" applyProtection="1">
      <alignment horizontal="center"/>
    </xf>
    <xf numFmtId="170" fontId="26" fillId="0" borderId="0" xfId="62" applyNumberFormat="1" applyFont="1" applyFill="1" applyBorder="1" applyProtection="1"/>
    <xf numFmtId="167" fontId="26" fillId="0" borderId="0" xfId="62" applyFont="1" applyFill="1" applyBorder="1" applyAlignment="1" applyProtection="1">
      <alignment horizontal="center"/>
    </xf>
    <xf numFmtId="167" fontId="26" fillId="0" borderId="0" xfId="62" applyFont="1" applyFill="1" applyBorder="1"/>
    <xf numFmtId="167" fontId="30" fillId="0" borderId="0" xfId="62" applyFont="1" applyBorder="1"/>
    <xf numFmtId="3" fontId="26" fillId="0" borderId="0" xfId="62" applyNumberFormat="1" applyFont="1" applyBorder="1"/>
    <xf numFmtId="167" fontId="26" fillId="0" borderId="0" xfId="0" applyFont="1" applyBorder="1" applyAlignment="1" applyProtection="1">
      <alignment horizontal="center" vertical="center" wrapText="1"/>
    </xf>
    <xf numFmtId="172" fontId="26" fillId="0" borderId="0" xfId="38" applyNumberFormat="1" applyFont="1" applyBorder="1"/>
    <xf numFmtId="172" fontId="26" fillId="0" borderId="0" xfId="38" applyNumberFormat="1" applyFont="1" applyBorder="1" applyProtection="1"/>
    <xf numFmtId="167" fontId="26" fillId="0" borderId="0" xfId="0" applyFont="1" applyFill="1" applyBorder="1" applyAlignment="1">
      <alignment horizontal="left" indent="1"/>
    </xf>
    <xf numFmtId="167" fontId="26" fillId="0" borderId="0" xfId="0" applyFont="1"/>
    <xf numFmtId="172" fontId="26" fillId="0" borderId="0" xfId="38" applyNumberFormat="1" applyFont="1" applyFill="1" applyBorder="1" applyProtection="1"/>
    <xf numFmtId="168" fontId="31" fillId="0" borderId="0" xfId="38" applyNumberFormat="1" applyFont="1" applyBorder="1" applyProtection="1"/>
    <xf numFmtId="167" fontId="26" fillId="0" borderId="0" xfId="0" applyFont="1" applyFill="1" applyBorder="1" applyAlignment="1" applyProtection="1">
      <alignment horizontal="left" indent="1"/>
    </xf>
    <xf numFmtId="4" fontId="26" fillId="0" borderId="0" xfId="0" applyNumberFormat="1" applyFont="1"/>
    <xf numFmtId="167" fontId="31" fillId="0" borderId="0" xfId="0" applyFont="1" applyFill="1" applyBorder="1"/>
    <xf numFmtId="4" fontId="26" fillId="0" borderId="0" xfId="0" applyNumberFormat="1" applyFont="1" applyFill="1" applyBorder="1"/>
    <xf numFmtId="3" fontId="26" fillId="0" borderId="0" xfId="0" applyNumberFormat="1" applyFont="1" applyFill="1" applyBorder="1"/>
    <xf numFmtId="3" fontId="27" fillId="0" borderId="0" xfId="0" applyNumberFormat="1" applyFont="1" applyFill="1" applyBorder="1"/>
    <xf numFmtId="174" fontId="26" fillId="0" borderId="0" xfId="0" applyNumberFormat="1" applyFont="1" applyFill="1" applyBorder="1" applyProtection="1"/>
    <xf numFmtId="171" fontId="26" fillId="0" borderId="0" xfId="38" applyNumberFormat="1" applyFont="1" applyFill="1" applyBorder="1"/>
    <xf numFmtId="184" fontId="26" fillId="0" borderId="0" xfId="51" applyNumberFormat="1" applyFont="1" applyFill="1" applyBorder="1" applyAlignment="1">
      <alignment horizontal="right"/>
    </xf>
    <xf numFmtId="167" fontId="25" fillId="0" borderId="0" xfId="0" applyFont="1"/>
    <xf numFmtId="167" fontId="42" fillId="0" borderId="0" xfId="0" applyFont="1" applyAlignment="1">
      <alignment vertical="center"/>
    </xf>
    <xf numFmtId="167" fontId="43" fillId="0" borderId="0" xfId="0" applyFont="1" applyAlignment="1">
      <alignment vertical="center"/>
    </xf>
    <xf numFmtId="167" fontId="44" fillId="0" borderId="0" xfId="36" applyNumberFormat="1" applyFont="1" applyBorder="1" applyAlignment="1" applyProtection="1">
      <alignment horizontal="center" vertical="center"/>
    </xf>
    <xf numFmtId="167" fontId="43" fillId="0" borderId="0" xfId="0" applyFont="1"/>
    <xf numFmtId="167" fontId="42" fillId="0" borderId="0" xfId="51" applyNumberFormat="1" applyFont="1" applyBorder="1" applyAlignment="1" applyProtection="1">
      <alignment vertical="center"/>
    </xf>
    <xf numFmtId="167" fontId="45" fillId="0" borderId="0" xfId="0" applyFont="1" applyFill="1" applyBorder="1"/>
    <xf numFmtId="167" fontId="26" fillId="0" borderId="10" xfId="0" applyFont="1" applyFill="1" applyBorder="1" applyAlignment="1" applyProtection="1">
      <alignment horizontal="right" vertical="center"/>
    </xf>
    <xf numFmtId="167" fontId="46" fillId="0" borderId="0" xfId="36" applyNumberFormat="1" applyFont="1" applyBorder="1" applyAlignment="1" applyProtection="1">
      <alignment vertical="center"/>
    </xf>
    <xf numFmtId="167" fontId="45" fillId="0" borderId="0" xfId="62" applyFont="1" applyBorder="1"/>
    <xf numFmtId="167" fontId="47" fillId="0" borderId="0" xfId="51" applyNumberFormat="1" applyFont="1" applyBorder="1" applyAlignment="1" applyProtection="1"/>
    <xf numFmtId="167" fontId="45" fillId="0" borderId="0" xfId="51" applyNumberFormat="1" applyFont="1" applyBorder="1" applyAlignment="1" applyProtection="1">
      <alignment horizontal="right"/>
    </xf>
    <xf numFmtId="167" fontId="26" fillId="0" borderId="12" xfId="62" applyFont="1" applyFill="1" applyBorder="1" applyAlignment="1">
      <alignment horizontal="center" vertical="center" wrapText="1"/>
    </xf>
    <xf numFmtId="37" fontId="26" fillId="0" borderId="10" xfId="62" applyNumberFormat="1" applyFont="1" applyFill="1" applyBorder="1" applyAlignment="1" applyProtection="1">
      <alignment horizontal="center" vertical="center" wrapText="1"/>
    </xf>
    <xf numFmtId="167" fontId="26" fillId="0" borderId="10" xfId="62" applyFont="1" applyFill="1" applyBorder="1" applyAlignment="1">
      <alignment horizontal="center" vertical="center" wrapText="1"/>
    </xf>
    <xf numFmtId="167" fontId="26" fillId="0" borderId="13" xfId="0" applyFont="1" applyFill="1" applyBorder="1" applyAlignment="1">
      <alignment horizontal="center" vertical="center" wrapText="1"/>
    </xf>
    <xf numFmtId="167" fontId="27" fillId="0" borderId="0" xfId="0" applyFont="1" applyFill="1" applyBorder="1" applyAlignment="1">
      <alignment wrapText="1"/>
    </xf>
    <xf numFmtId="167" fontId="26" fillId="0" borderId="10" xfId="0" applyFont="1" applyBorder="1" applyAlignment="1" applyProtection="1">
      <alignment horizontal="left" vertical="center" wrapText="1"/>
    </xf>
    <xf numFmtId="171" fontId="26" fillId="0" borderId="10" xfId="0" applyNumberFormat="1" applyFont="1" applyFill="1" applyBorder="1" applyProtection="1"/>
    <xf numFmtId="171" fontId="26" fillId="0" borderId="10" xfId="0" applyNumberFormat="1" applyFont="1" applyBorder="1"/>
    <xf numFmtId="169" fontId="26" fillId="0" borderId="10" xfId="0" applyNumberFormat="1" applyFont="1" applyFill="1" applyBorder="1" applyAlignment="1">
      <alignment horizontal="right"/>
    </xf>
    <xf numFmtId="167" fontId="26" fillId="0" borderId="10" xfId="0" applyFont="1" applyFill="1" applyBorder="1" applyAlignment="1" applyProtection="1"/>
    <xf numFmtId="167" fontId="26" fillId="0" borderId="10" xfId="0" applyFont="1" applyFill="1" applyBorder="1" applyAlignment="1">
      <alignment horizontal="right"/>
    </xf>
    <xf numFmtId="1" fontId="26" fillId="0" borderId="10" xfId="0" applyNumberFormat="1" applyFont="1" applyFill="1" applyBorder="1" applyAlignment="1">
      <alignment horizontal="right"/>
    </xf>
    <xf numFmtId="167" fontId="26" fillId="0" borderId="12" xfId="0" applyFont="1" applyFill="1" applyBorder="1" applyAlignment="1" applyProtection="1">
      <alignment vertical="center"/>
    </xf>
    <xf numFmtId="167" fontId="44" fillId="0" borderId="0" xfId="36" applyNumberFormat="1" applyFont="1" applyBorder="1" applyAlignment="1" applyProtection="1">
      <alignment horizontal="left" vertical="center"/>
    </xf>
    <xf numFmtId="3" fontId="31" fillId="0" borderId="0" xfId="0" applyNumberFormat="1" applyFont="1" applyFill="1" applyBorder="1"/>
    <xf numFmtId="4" fontId="31" fillId="0" borderId="0" xfId="0" applyNumberFormat="1" applyFont="1" applyFill="1" applyBorder="1"/>
    <xf numFmtId="167" fontId="26" fillId="0" borderId="12" xfId="0" applyFont="1" applyBorder="1" applyAlignment="1" applyProtection="1">
      <alignment horizontal="center" vertical="center"/>
    </xf>
    <xf numFmtId="167" fontId="31" fillId="0" borderId="0" xfId="0" applyFont="1" applyFill="1" applyBorder="1" applyAlignment="1">
      <alignment horizontal="center"/>
    </xf>
    <xf numFmtId="171" fontId="31" fillId="0" borderId="10" xfId="0" applyNumberFormat="1" applyFont="1" applyFill="1" applyBorder="1" applyProtection="1"/>
    <xf numFmtId="171" fontId="48" fillId="0" borderId="0" xfId="0" applyNumberFormat="1" applyFont="1" applyFill="1" applyBorder="1" applyProtection="1"/>
    <xf numFmtId="167" fontId="48" fillId="0" borderId="0" xfId="0" applyFont="1" applyFill="1" applyBorder="1"/>
    <xf numFmtId="171" fontId="48" fillId="0" borderId="0" xfId="0" applyNumberFormat="1" applyFont="1" applyFill="1" applyBorder="1"/>
    <xf numFmtId="167" fontId="26" fillId="0" borderId="0" xfId="0" applyFont="1" applyAlignment="1">
      <alignment vertical="center"/>
    </xf>
    <xf numFmtId="167" fontId="26" fillId="0" borderId="12" xfId="62" applyFont="1" applyFill="1" applyBorder="1" applyAlignment="1">
      <alignment horizontal="center" vertical="center"/>
    </xf>
    <xf numFmtId="37" fontId="26" fillId="0" borderId="10" xfId="62" applyNumberFormat="1" applyFont="1" applyFill="1" applyBorder="1" applyAlignment="1" applyProtection="1">
      <alignment horizontal="center" vertical="center"/>
    </xf>
    <xf numFmtId="37" fontId="26" fillId="0" borderId="0" xfId="62" applyNumberFormat="1" applyFont="1" applyFill="1" applyBorder="1" applyAlignment="1" applyProtection="1">
      <alignment horizontal="center" vertical="center"/>
    </xf>
    <xf numFmtId="167" fontId="26" fillId="0" borderId="0" xfId="62" applyFont="1" applyFill="1" applyBorder="1" applyAlignment="1">
      <alignment horizontal="center" vertical="center"/>
    </xf>
    <xf numFmtId="167" fontId="26" fillId="0" borderId="12" xfId="0" applyFont="1" applyFill="1" applyBorder="1" applyAlignment="1">
      <alignment horizontal="center" vertical="center"/>
    </xf>
    <xf numFmtId="167" fontId="26" fillId="0" borderId="10" xfId="0" applyFont="1" applyFill="1" applyBorder="1" applyAlignment="1">
      <alignment horizontal="center" vertical="center"/>
    </xf>
    <xf numFmtId="167" fontId="26" fillId="0" borderId="10" xfId="0" applyFont="1" applyFill="1" applyBorder="1" applyAlignment="1" applyProtection="1">
      <alignment horizontal="center" vertical="center"/>
    </xf>
    <xf numFmtId="167" fontId="42" fillId="0" borderId="0" xfId="51" applyNumberFormat="1" applyFont="1" applyBorder="1" applyAlignment="1" applyProtection="1">
      <alignment vertical="center"/>
    </xf>
    <xf numFmtId="167" fontId="26" fillId="0" borderId="12" xfId="0" applyFont="1" applyFill="1" applyBorder="1" applyAlignment="1" applyProtection="1">
      <alignment horizontal="center" vertical="center"/>
    </xf>
    <xf numFmtId="167" fontId="26" fillId="0" borderId="0" xfId="0" applyFont="1" applyBorder="1" applyAlignment="1" applyProtection="1">
      <alignment horizontal="left"/>
    </xf>
    <xf numFmtId="167" fontId="26" fillId="0" borderId="0" xfId="0" applyFont="1" applyFill="1" applyBorder="1" applyAlignment="1" applyProtection="1">
      <alignment horizontal="center" vertical="center"/>
    </xf>
    <xf numFmtId="167" fontId="51" fillId="24" borderId="0" xfId="0" applyFont="1" applyFill="1" applyBorder="1" applyAlignment="1" applyProtection="1">
      <alignment horizontal="left" vertical="center"/>
    </xf>
    <xf numFmtId="167" fontId="53" fillId="0" borderId="0" xfId="36" applyNumberFormat="1" applyFont="1" applyBorder="1" applyAlignment="1" applyProtection="1">
      <alignment vertical="center" wrapText="1"/>
    </xf>
    <xf numFmtId="167" fontId="43" fillId="0" borderId="0" xfId="0" applyFont="1" applyBorder="1" applyAlignment="1">
      <alignment vertical="center"/>
    </xf>
    <xf numFmtId="167" fontId="25" fillId="0" borderId="0" xfId="0" applyFont="1" applyBorder="1" applyAlignment="1">
      <alignment vertical="center"/>
    </xf>
    <xf numFmtId="167" fontId="25" fillId="0" borderId="0" xfId="0" applyFont="1" applyBorder="1" applyAlignment="1" applyProtection="1">
      <alignment vertical="center"/>
    </xf>
    <xf numFmtId="167" fontId="25" fillId="0" borderId="0" xfId="62" applyFont="1" applyBorder="1" applyAlignment="1">
      <alignment vertical="center"/>
    </xf>
    <xf numFmtId="167" fontId="43" fillId="0" borderId="0" xfId="62" applyFont="1" applyBorder="1" applyAlignment="1">
      <alignment vertical="center"/>
    </xf>
    <xf numFmtId="167" fontId="25" fillId="0" borderId="0" xfId="0" applyFont="1" applyFill="1" applyBorder="1" applyAlignment="1">
      <alignment vertical="center" wrapText="1"/>
    </xf>
    <xf numFmtId="167" fontId="54" fillId="0" borderId="0" xfId="0" applyFont="1" applyBorder="1" applyAlignment="1"/>
    <xf numFmtId="167" fontId="55" fillId="0" borderId="0" xfId="0" applyFont="1" applyBorder="1" applyAlignment="1" applyProtection="1">
      <alignment vertical="center" wrapText="1"/>
    </xf>
    <xf numFmtId="167" fontId="55" fillId="0" borderId="0" xfId="0" applyFont="1" applyBorder="1" applyAlignment="1" applyProtection="1">
      <alignment horizontal="left" vertical="center" wrapText="1"/>
    </xf>
    <xf numFmtId="167" fontId="53" fillId="0" borderId="0" xfId="36" applyNumberFormat="1" applyFont="1" applyBorder="1" applyAlignment="1" applyProtection="1">
      <alignment horizontal="left" vertical="center" wrapText="1"/>
    </xf>
    <xf numFmtId="167" fontId="56" fillId="0" borderId="0" xfId="0" applyFont="1" applyAlignment="1" applyProtection="1">
      <alignment horizontal="left" vertical="center"/>
    </xf>
    <xf numFmtId="167" fontId="51" fillId="25" borderId="11" xfId="0" applyFont="1" applyFill="1" applyBorder="1" applyAlignment="1" applyProtection="1">
      <alignment horizontal="center" vertical="center"/>
    </xf>
    <xf numFmtId="167" fontId="51" fillId="24" borderId="0" xfId="0" applyFont="1" applyFill="1" applyBorder="1" applyAlignment="1" applyProtection="1">
      <alignment horizontal="center" vertical="center"/>
    </xf>
    <xf numFmtId="167" fontId="45" fillId="0" borderId="0" xfId="0" applyFont="1" applyAlignment="1">
      <alignment vertical="center"/>
    </xf>
    <xf numFmtId="167" fontId="45" fillId="0" borderId="0" xfId="0" applyFont="1" applyAlignment="1">
      <alignment horizontal="centerContinuous" vertical="center"/>
    </xf>
    <xf numFmtId="167" fontId="26" fillId="0" borderId="10" xfId="0" applyFont="1" applyBorder="1" applyAlignment="1" applyProtection="1">
      <alignment horizontal="left" vertical="center"/>
    </xf>
    <xf numFmtId="39" fontId="26" fillId="0" borderId="10" xfId="0" applyNumberFormat="1" applyFont="1" applyBorder="1" applyAlignment="1" applyProtection="1">
      <alignment vertical="center"/>
    </xf>
    <xf numFmtId="167" fontId="34" fillId="0" borderId="0" xfId="0" applyFont="1" applyFill="1" applyBorder="1" applyAlignment="1">
      <alignment vertical="center"/>
    </xf>
    <xf numFmtId="167" fontId="45" fillId="0" borderId="0" xfId="0" applyFont="1" applyBorder="1" applyAlignment="1">
      <alignment vertical="center"/>
    </xf>
    <xf numFmtId="168" fontId="31" fillId="0" borderId="0" xfId="38" applyNumberFormat="1" applyFont="1" applyBorder="1" applyAlignment="1" applyProtection="1">
      <alignment vertical="center"/>
    </xf>
    <xf numFmtId="172" fontId="26" fillId="0" borderId="0" xfId="38" applyNumberFormat="1" applyFont="1" applyBorder="1" applyAlignment="1" applyProtection="1">
      <alignment vertical="center"/>
    </xf>
    <xf numFmtId="172" fontId="26" fillId="0" borderId="0" xfId="38" applyNumberFormat="1" applyFont="1" applyBorder="1" applyAlignment="1">
      <alignment vertical="center"/>
    </xf>
    <xf numFmtId="3" fontId="26" fillId="0" borderId="0" xfId="0" applyNumberFormat="1" applyFont="1" applyBorder="1" applyAlignment="1">
      <alignment vertical="center"/>
    </xf>
    <xf numFmtId="167" fontId="26" fillId="0" borderId="0" xfId="0" applyFont="1" applyFill="1" applyAlignment="1">
      <alignment vertical="center"/>
    </xf>
    <xf numFmtId="167" fontId="26" fillId="0" borderId="0" xfId="0" applyFont="1" applyBorder="1" applyAlignment="1">
      <alignment vertical="center"/>
    </xf>
    <xf numFmtId="172" fontId="26" fillId="0" borderId="10" xfId="38" applyNumberFormat="1" applyFont="1" applyBorder="1" applyAlignment="1" applyProtection="1">
      <alignment vertical="center"/>
    </xf>
    <xf numFmtId="4" fontId="26" fillId="0" borderId="10" xfId="0" applyNumberFormat="1" applyFont="1" applyFill="1" applyBorder="1" applyAlignment="1" applyProtection="1">
      <alignment horizontal="center" vertical="center"/>
    </xf>
    <xf numFmtId="167" fontId="26" fillId="0" borderId="0" xfId="0" applyFont="1" applyFill="1" applyBorder="1" applyAlignment="1">
      <alignment vertical="center"/>
    </xf>
    <xf numFmtId="164" fontId="26" fillId="0" borderId="0" xfId="39" applyFont="1" applyFill="1" applyBorder="1" applyAlignment="1">
      <alignment vertical="center"/>
    </xf>
    <xf numFmtId="167" fontId="31" fillId="0" borderId="0" xfId="0" applyFont="1" applyBorder="1" applyAlignment="1" applyProtection="1">
      <alignment horizontal="centerContinuous" vertical="center"/>
    </xf>
    <xf numFmtId="172" fontId="31" fillId="0" borderId="0" xfId="38" applyNumberFormat="1" applyFont="1" applyFill="1" applyBorder="1" applyAlignment="1" applyProtection="1">
      <alignment vertical="center"/>
    </xf>
    <xf numFmtId="167" fontId="31" fillId="0" borderId="0" xfId="0" applyFont="1" applyBorder="1" applyAlignment="1">
      <alignment vertical="center"/>
    </xf>
    <xf numFmtId="167" fontId="26" fillId="0" borderId="0" xfId="0" applyFont="1" applyFill="1" applyBorder="1" applyAlignment="1">
      <alignment horizontal="left" vertical="center"/>
    </xf>
    <xf numFmtId="167" fontId="26" fillId="0" borderId="0" xfId="0" applyFont="1" applyFill="1" applyBorder="1" applyAlignment="1" applyProtection="1">
      <alignment horizontal="left" vertical="center"/>
    </xf>
    <xf numFmtId="167" fontId="27" fillId="0" borderId="0" xfId="0" applyFont="1" applyAlignment="1">
      <alignment vertical="center"/>
    </xf>
    <xf numFmtId="168" fontId="26" fillId="0" borderId="0" xfId="38" applyNumberFormat="1" applyFont="1" applyBorder="1" applyAlignment="1" applyProtection="1">
      <alignment vertical="center"/>
    </xf>
    <xf numFmtId="171" fontId="31" fillId="0" borderId="0" xfId="38" applyNumberFormat="1" applyFont="1" applyBorder="1" applyAlignment="1" applyProtection="1">
      <alignment vertical="center"/>
    </xf>
    <xf numFmtId="171" fontId="26" fillId="0" borderId="0" xfId="38" applyNumberFormat="1" applyFont="1" applyBorder="1" applyAlignment="1" applyProtection="1">
      <alignment vertical="center"/>
    </xf>
    <xf numFmtId="167" fontId="45" fillId="0" borderId="0" xfId="62" applyFont="1" applyBorder="1" applyAlignment="1">
      <alignment vertical="center"/>
    </xf>
    <xf numFmtId="167" fontId="47" fillId="0" borderId="0" xfId="51" applyNumberFormat="1" applyFont="1" applyBorder="1" applyAlignment="1" applyProtection="1">
      <alignment vertical="center"/>
    </xf>
    <xf numFmtId="167" fontId="45" fillId="0" borderId="0" xfId="51" applyNumberFormat="1" applyFont="1" applyBorder="1" applyAlignment="1" applyProtection="1">
      <alignment horizontal="right" vertical="center"/>
    </xf>
    <xf numFmtId="167" fontId="26" fillId="0" borderId="0" xfId="62" applyFont="1" applyBorder="1" applyAlignment="1">
      <alignment vertical="center"/>
    </xf>
    <xf numFmtId="37" fontId="26" fillId="0" borderId="0" xfId="62" applyNumberFormat="1" applyFont="1" applyBorder="1" applyAlignment="1" applyProtection="1">
      <alignment vertical="center"/>
    </xf>
    <xf numFmtId="0" fontId="26" fillId="0" borderId="0" xfId="62" applyNumberFormat="1" applyFont="1" applyBorder="1" applyAlignment="1" applyProtection="1">
      <alignment horizontal="center" vertical="center"/>
    </xf>
    <xf numFmtId="170" fontId="26" fillId="0" borderId="0" xfId="62" applyNumberFormat="1" applyFont="1" applyBorder="1" applyAlignment="1" applyProtection="1">
      <alignment vertical="center"/>
    </xf>
    <xf numFmtId="167" fontId="26" fillId="0" borderId="0" xfId="62" applyFont="1" applyBorder="1" applyAlignment="1" applyProtection="1">
      <alignment horizontal="center" vertical="center"/>
    </xf>
    <xf numFmtId="0" fontId="26" fillId="0" borderId="10" xfId="62" applyNumberFormat="1" applyFont="1" applyBorder="1" applyAlignment="1" applyProtection="1">
      <alignment horizontal="center" vertical="center"/>
    </xf>
    <xf numFmtId="170" fontId="26" fillId="0" borderId="10" xfId="62" applyNumberFormat="1" applyFont="1" applyBorder="1" applyAlignment="1" applyProtection="1">
      <alignment vertical="center"/>
    </xf>
    <xf numFmtId="168" fontId="26" fillId="0" borderId="0" xfId="38" applyNumberFormat="1" applyFont="1" applyBorder="1" applyAlignment="1">
      <alignment vertical="center"/>
    </xf>
    <xf numFmtId="170" fontId="26" fillId="0" borderId="0" xfId="0" applyNumberFormat="1" applyFont="1" applyBorder="1" applyAlignment="1" applyProtection="1">
      <alignment vertical="center"/>
    </xf>
    <xf numFmtId="167" fontId="26" fillId="0" borderId="0" xfId="0" applyFont="1" applyBorder="1" applyAlignment="1" applyProtection="1">
      <alignment horizontal="centerContinuous" vertical="center"/>
    </xf>
    <xf numFmtId="167" fontId="26" fillId="0" borderId="0" xfId="0" applyFont="1" applyFill="1" applyBorder="1" applyAlignment="1" applyProtection="1">
      <alignment horizontal="left" vertical="center" wrapText="1"/>
    </xf>
    <xf numFmtId="167" fontId="26" fillId="0" borderId="10" xfId="0" applyFont="1" applyFill="1" applyBorder="1" applyAlignment="1" applyProtection="1">
      <alignment horizontal="left" vertical="center"/>
    </xf>
    <xf numFmtId="170" fontId="26" fillId="0" borderId="10" xfId="0" applyNumberFormat="1" applyFont="1" applyBorder="1" applyAlignment="1" applyProtection="1">
      <alignment vertical="center"/>
      <protection locked="0"/>
    </xf>
    <xf numFmtId="170" fontId="31" fillId="0" borderId="10" xfId="0" applyNumberFormat="1" applyFont="1" applyFill="1" applyBorder="1" applyAlignment="1" applyProtection="1">
      <alignment vertical="center"/>
      <protection locked="0"/>
    </xf>
    <xf numFmtId="170" fontId="26" fillId="0" borderId="10" xfId="0" applyNumberFormat="1" applyFont="1" applyFill="1" applyBorder="1" applyAlignment="1" applyProtection="1">
      <alignment vertical="center"/>
      <protection locked="0"/>
    </xf>
    <xf numFmtId="170" fontId="26" fillId="0" borderId="10" xfId="0" applyNumberFormat="1" applyFont="1" applyFill="1" applyBorder="1" applyAlignment="1" applyProtection="1">
      <alignment vertical="center"/>
    </xf>
    <xf numFmtId="170" fontId="26" fillId="0" borderId="10" xfId="0" applyNumberFormat="1" applyFont="1" applyBorder="1" applyAlignment="1" applyProtection="1">
      <alignment vertical="center"/>
    </xf>
    <xf numFmtId="170" fontId="31" fillId="0" borderId="10" xfId="0" applyNumberFormat="1" applyFont="1" applyBorder="1" applyAlignment="1" applyProtection="1">
      <alignment vertical="center"/>
      <protection locked="0"/>
    </xf>
    <xf numFmtId="167" fontId="31" fillId="0" borderId="0" xfId="0" applyFont="1" applyFill="1" applyBorder="1" applyAlignment="1" applyProtection="1">
      <alignment horizontal="center" vertical="center"/>
    </xf>
    <xf numFmtId="170" fontId="31" fillId="0" borderId="0" xfId="0" applyNumberFormat="1" applyFont="1" applyFill="1" applyBorder="1" applyAlignment="1" applyProtection="1">
      <alignment vertical="center"/>
    </xf>
    <xf numFmtId="170" fontId="26" fillId="0" borderId="0" xfId="0" applyNumberFormat="1" applyFont="1" applyFill="1" applyBorder="1" applyAlignment="1" applyProtection="1">
      <alignment vertical="center"/>
    </xf>
    <xf numFmtId="167" fontId="26" fillId="0" borderId="0" xfId="0" quotePrefix="1" applyFont="1" applyFill="1" applyBorder="1" applyAlignment="1" applyProtection="1">
      <alignment horizontal="center" vertical="center"/>
    </xf>
    <xf numFmtId="167" fontId="26" fillId="0" borderId="10" xfId="0" quotePrefix="1" applyFont="1" applyFill="1" applyBorder="1" applyAlignment="1" applyProtection="1">
      <alignment horizontal="center" vertical="center"/>
    </xf>
    <xf numFmtId="169" fontId="26" fillId="0" borderId="0" xfId="0" applyNumberFormat="1" applyFont="1" applyBorder="1" applyAlignment="1">
      <alignment horizontal="right" vertical="center"/>
    </xf>
    <xf numFmtId="169" fontId="26" fillId="0" borderId="0" xfId="0" applyNumberFormat="1" applyFont="1" applyFill="1" applyBorder="1" applyAlignment="1">
      <alignment horizontal="right" vertical="center"/>
    </xf>
    <xf numFmtId="167" fontId="26" fillId="0" borderId="10" xfId="0" applyFont="1" applyBorder="1" applyAlignment="1">
      <alignment vertical="center"/>
    </xf>
    <xf numFmtId="169" fontId="26" fillId="0" borderId="10" xfId="0" applyNumberFormat="1" applyFont="1" applyFill="1" applyBorder="1" applyAlignment="1">
      <alignment horizontal="right" vertical="center"/>
    </xf>
    <xf numFmtId="167" fontId="26" fillId="0" borderId="0" xfId="0" applyFont="1" applyBorder="1" applyAlignment="1">
      <alignment horizontal="left" vertical="center"/>
    </xf>
    <xf numFmtId="167" fontId="26" fillId="0" borderId="0" xfId="0" applyFont="1" applyFill="1" applyBorder="1" applyAlignment="1">
      <alignment horizontal="right" vertical="center"/>
    </xf>
    <xf numFmtId="169" fontId="26" fillId="0" borderId="0" xfId="38" applyNumberFormat="1" applyFont="1" applyFill="1" applyBorder="1" applyAlignment="1">
      <alignment vertical="center"/>
    </xf>
    <xf numFmtId="167" fontId="26" fillId="0" borderId="10" xfId="0" applyFont="1" applyFill="1" applyBorder="1" applyAlignment="1">
      <alignment vertical="center"/>
    </xf>
    <xf numFmtId="180" fontId="26" fillId="0" borderId="0" xfId="38" applyNumberFormat="1" applyFont="1" applyFill="1" applyBorder="1" applyAlignment="1">
      <alignment horizontal="right" vertical="center"/>
    </xf>
    <xf numFmtId="166" fontId="26" fillId="0" borderId="0" xfId="38" applyFont="1" applyFill="1" applyBorder="1" applyAlignment="1">
      <alignment horizontal="right" vertical="center"/>
    </xf>
    <xf numFmtId="172" fontId="26" fillId="0" borderId="0" xfId="38" applyNumberFormat="1" applyFont="1" applyFill="1" applyBorder="1" applyAlignment="1" applyProtection="1">
      <alignment horizontal="right" vertical="center"/>
    </xf>
    <xf numFmtId="2" fontId="26" fillId="0" borderId="0" xfId="0" applyNumberFormat="1" applyFont="1" applyFill="1" applyBorder="1" applyAlignment="1">
      <alignment horizontal="right" vertical="center"/>
    </xf>
    <xf numFmtId="170" fontId="26" fillId="0" borderId="0" xfId="0" applyNumberFormat="1" applyFont="1" applyFill="1" applyBorder="1" applyAlignment="1">
      <alignment horizontal="right" vertical="center"/>
    </xf>
    <xf numFmtId="171" fontId="26" fillId="0" borderId="0" xfId="0" applyNumberFormat="1" applyFont="1" applyFill="1" applyBorder="1" applyAlignment="1">
      <alignment horizontal="right" vertical="center"/>
    </xf>
    <xf numFmtId="172" fontId="26" fillId="0" borderId="0" xfId="38" applyNumberFormat="1" applyFont="1" applyFill="1" applyBorder="1" applyAlignment="1">
      <alignment horizontal="right" vertical="center"/>
    </xf>
    <xf numFmtId="171" fontId="26" fillId="0" borderId="0" xfId="38" applyNumberFormat="1" applyFont="1" applyFill="1" applyBorder="1" applyAlignment="1">
      <alignment horizontal="right" vertical="center"/>
    </xf>
    <xf numFmtId="172" fontId="26" fillId="0" borderId="0" xfId="0" applyNumberFormat="1" applyFont="1" applyFill="1" applyBorder="1" applyAlignment="1">
      <alignment horizontal="right" vertical="center"/>
    </xf>
    <xf numFmtId="168" fontId="26" fillId="0" borderId="0" xfId="38" applyNumberFormat="1" applyFont="1" applyFill="1" applyBorder="1" applyAlignment="1">
      <alignment horizontal="right" vertical="center"/>
    </xf>
    <xf numFmtId="170" fontId="26" fillId="0" borderId="0" xfId="0" applyNumberFormat="1" applyFont="1" applyFill="1" applyBorder="1" applyAlignment="1" applyProtection="1">
      <alignment horizontal="right" vertical="center"/>
    </xf>
    <xf numFmtId="39" fontId="26" fillId="0" borderId="0" xfId="0" applyNumberFormat="1" applyFont="1" applyFill="1" applyBorder="1" applyAlignment="1" applyProtection="1">
      <alignment horizontal="right" vertical="center"/>
    </xf>
    <xf numFmtId="171" fontId="26" fillId="0" borderId="0" xfId="0" applyNumberFormat="1" applyFont="1" applyFill="1" applyBorder="1" applyAlignment="1" applyProtection="1">
      <alignment horizontal="right" vertical="center"/>
    </xf>
    <xf numFmtId="171" fontId="28" fillId="0" borderId="0" xfId="0" applyNumberFormat="1" applyFont="1" applyFill="1" applyBorder="1" applyAlignment="1" applyProtection="1">
      <alignment horizontal="right" vertical="center"/>
    </xf>
    <xf numFmtId="172" fontId="28" fillId="0" borderId="0" xfId="38" applyNumberFormat="1" applyFont="1" applyFill="1" applyBorder="1" applyAlignment="1" applyProtection="1">
      <alignment horizontal="right" vertical="center"/>
    </xf>
    <xf numFmtId="171" fontId="28" fillId="0" borderId="0" xfId="38" applyNumberFormat="1" applyFont="1" applyFill="1" applyBorder="1" applyAlignment="1" applyProtection="1">
      <alignment horizontal="right" vertical="center"/>
    </xf>
    <xf numFmtId="172" fontId="26" fillId="0" borderId="0" xfId="0" applyNumberFormat="1" applyFont="1" applyFill="1" applyBorder="1" applyAlignment="1" applyProtection="1">
      <alignment horizontal="right" vertical="center"/>
    </xf>
    <xf numFmtId="182" fontId="26" fillId="0" borderId="0" xfId="38" applyNumberFormat="1" applyFont="1" applyFill="1" applyBorder="1" applyAlignment="1">
      <alignment horizontal="right" vertical="center"/>
    </xf>
    <xf numFmtId="171" fontId="26" fillId="0" borderId="0" xfId="38" applyNumberFormat="1" applyFont="1" applyFill="1" applyBorder="1" applyAlignment="1" applyProtection="1">
      <alignment horizontal="right" vertical="center"/>
    </xf>
    <xf numFmtId="166" fontId="26" fillId="0" borderId="0" xfId="38" applyNumberFormat="1" applyFont="1" applyFill="1" applyBorder="1" applyAlignment="1">
      <alignment horizontal="right" vertical="center"/>
    </xf>
    <xf numFmtId="181" fontId="26" fillId="0" borderId="0" xfId="38" applyNumberFormat="1" applyFont="1" applyFill="1" applyBorder="1" applyAlignment="1">
      <alignment horizontal="right" vertical="center"/>
    </xf>
    <xf numFmtId="176" fontId="26" fillId="0" borderId="0" xfId="38" applyNumberFormat="1" applyFont="1" applyFill="1" applyBorder="1" applyAlignment="1" applyProtection="1">
      <alignment horizontal="right" vertical="center"/>
    </xf>
    <xf numFmtId="37" fontId="26" fillId="0" borderId="10" xfId="0" applyNumberFormat="1" applyFont="1" applyFill="1" applyBorder="1" applyAlignment="1" applyProtection="1">
      <alignment vertical="center"/>
    </xf>
    <xf numFmtId="166" fontId="26" fillId="0" borderId="10" xfId="38" applyFont="1" applyFill="1" applyBorder="1" applyAlignment="1" applyProtection="1">
      <alignment vertical="center"/>
    </xf>
    <xf numFmtId="37" fontId="26" fillId="0" borderId="0" xfId="0" applyNumberFormat="1" applyFont="1" applyFill="1" applyBorder="1" applyAlignment="1" applyProtection="1">
      <alignment vertical="center"/>
    </xf>
    <xf numFmtId="166" fontId="26" fillId="0" borderId="0" xfId="38" applyFont="1" applyFill="1" applyBorder="1" applyAlignment="1" applyProtection="1">
      <alignment vertical="center"/>
    </xf>
    <xf numFmtId="167" fontId="26" fillId="0" borderId="0" xfId="0" applyFont="1" applyFill="1" applyBorder="1" applyAlignment="1">
      <alignment horizontal="centerContinuous" vertical="center"/>
    </xf>
    <xf numFmtId="3" fontId="26" fillId="0" borderId="0" xfId="38" applyNumberFormat="1" applyFont="1" applyFill="1" applyBorder="1" applyAlignment="1" applyProtection="1">
      <alignment horizontal="right" vertical="center"/>
    </xf>
    <xf numFmtId="167" fontId="26" fillId="0" borderId="0" xfId="0" applyFont="1" applyBorder="1" applyAlignment="1">
      <alignment horizontal="right" vertical="center"/>
    </xf>
    <xf numFmtId="171" fontId="40" fillId="0" borderId="0" xfId="38" applyNumberFormat="1" applyFont="1" applyFill="1" applyBorder="1" applyAlignment="1" applyProtection="1">
      <alignment horizontal="right" vertical="center"/>
    </xf>
    <xf numFmtId="167" fontId="40" fillId="0" borderId="0" xfId="0" applyFont="1" applyBorder="1" applyAlignment="1">
      <alignment horizontal="right" vertical="center"/>
    </xf>
    <xf numFmtId="171" fontId="26" fillId="0" borderId="10" xfId="38" applyNumberFormat="1" applyFont="1" applyFill="1" applyBorder="1" applyAlignment="1" applyProtection="1">
      <alignment horizontal="right" vertical="center"/>
    </xf>
    <xf numFmtId="39" fontId="26" fillId="0" borderId="10" xfId="0" applyNumberFormat="1" applyFont="1" applyFill="1" applyBorder="1" applyAlignment="1" applyProtection="1">
      <alignment horizontal="right" vertical="center"/>
    </xf>
    <xf numFmtId="185" fontId="26" fillId="0" borderId="0" xfId="70" applyNumberFormat="1" applyFont="1" applyBorder="1" applyAlignment="1">
      <alignment vertical="center"/>
    </xf>
    <xf numFmtId="0" fontId="41" fillId="0" borderId="0" xfId="54" applyFont="1" applyAlignment="1">
      <alignment horizontal="left" vertical="center"/>
    </xf>
    <xf numFmtId="172" fontId="26" fillId="0" borderId="0" xfId="38" applyNumberFormat="1" applyFont="1" applyFill="1" applyBorder="1" applyAlignment="1">
      <alignment vertical="center"/>
    </xf>
    <xf numFmtId="172" fontId="26" fillId="0" borderId="0" xfId="0" applyNumberFormat="1" applyFont="1" applyFill="1" applyBorder="1" applyAlignment="1">
      <alignment vertical="center"/>
    </xf>
    <xf numFmtId="177" fontId="26" fillId="0" borderId="0" xfId="0" applyNumberFormat="1" applyFont="1" applyFill="1" applyBorder="1" applyAlignment="1">
      <alignment vertical="center"/>
    </xf>
    <xf numFmtId="178" fontId="26" fillId="0" borderId="0" xfId="0" applyNumberFormat="1" applyFont="1" applyFill="1" applyBorder="1" applyAlignment="1">
      <alignment vertical="center"/>
    </xf>
    <xf numFmtId="174" fontId="26" fillId="0" borderId="0" xfId="0" applyNumberFormat="1" applyFont="1" applyFill="1" applyBorder="1" applyAlignment="1">
      <alignment vertical="center"/>
    </xf>
    <xf numFmtId="171" fontId="26" fillId="0" borderId="0" xfId="0" applyNumberFormat="1" applyFont="1" applyFill="1" applyBorder="1" applyAlignment="1">
      <alignment vertical="center"/>
    </xf>
    <xf numFmtId="179" fontId="26" fillId="0" borderId="10" xfId="0" applyNumberFormat="1" applyFont="1" applyFill="1" applyBorder="1" applyAlignment="1">
      <alignment vertical="center"/>
    </xf>
    <xf numFmtId="167" fontId="27" fillId="0" borderId="0" xfId="0" applyFont="1" applyFill="1" applyBorder="1" applyAlignment="1">
      <alignment vertical="center"/>
    </xf>
    <xf numFmtId="167" fontId="27" fillId="0" borderId="0" xfId="0" applyFont="1" applyFill="1" applyBorder="1" applyAlignment="1" applyProtection="1">
      <alignment vertical="center"/>
    </xf>
    <xf numFmtId="171" fontId="50" fillId="0" borderId="0" xfId="0" applyNumberFormat="1" applyFont="1" applyFill="1" applyBorder="1" applyAlignment="1" applyProtection="1">
      <alignment vertical="center"/>
    </xf>
    <xf numFmtId="167" fontId="51" fillId="25" borderId="11" xfId="0" applyFont="1" applyFill="1" applyBorder="1" applyAlignment="1" applyProtection="1">
      <alignment horizontal="center" vertical="center"/>
    </xf>
    <xf numFmtId="167" fontId="42" fillId="0" borderId="0" xfId="51" applyNumberFormat="1" applyFont="1" applyBorder="1" applyAlignment="1" applyProtection="1">
      <alignment horizontal="left" vertical="center"/>
    </xf>
    <xf numFmtId="167" fontId="26" fillId="0" borderId="10" xfId="0" applyFont="1" applyFill="1" applyBorder="1" applyAlignment="1" applyProtection="1">
      <alignment horizontal="center" vertical="center"/>
    </xf>
    <xf numFmtId="167" fontId="26" fillId="0" borderId="12" xfId="0" applyFont="1" applyFill="1" applyBorder="1" applyAlignment="1" applyProtection="1">
      <alignment horizontal="center" vertical="center"/>
    </xf>
    <xf numFmtId="167" fontId="26" fillId="0" borderId="0" xfId="0" applyFont="1" applyFill="1" applyBorder="1" applyAlignment="1" applyProtection="1">
      <alignment horizontal="center" vertical="center"/>
    </xf>
    <xf numFmtId="167" fontId="26" fillId="0" borderId="22" xfId="0" applyFont="1" applyFill="1" applyBorder="1" applyAlignment="1">
      <alignment horizontal="center" vertical="center"/>
    </xf>
    <xf numFmtId="167" fontId="26" fillId="0" borderId="22" xfId="0" applyFont="1" applyFill="1" applyBorder="1" applyAlignment="1">
      <alignment vertical="center"/>
    </xf>
    <xf numFmtId="167" fontId="26" fillId="0" borderId="22" xfId="0" applyFont="1" applyFill="1" applyBorder="1" applyAlignment="1" applyProtection="1">
      <alignment horizontal="right" vertical="center"/>
    </xf>
    <xf numFmtId="167" fontId="57" fillId="0" borderId="0" xfId="0" applyFont="1" applyFill="1" applyBorder="1" applyAlignment="1" applyProtection="1">
      <alignment horizontal="left" vertical="center"/>
    </xf>
    <xf numFmtId="167" fontId="26" fillId="0" borderId="0" xfId="0" applyFont="1" applyBorder="1"/>
    <xf numFmtId="167" fontId="26" fillId="0" borderId="0" xfId="0" applyFont="1" applyFill="1" applyBorder="1"/>
    <xf numFmtId="170" fontId="26" fillId="0" borderId="0" xfId="0" applyNumberFormat="1" applyFont="1" applyFill="1" applyBorder="1" applyProtection="1"/>
    <xf numFmtId="170" fontId="26" fillId="0" borderId="0" xfId="0" applyNumberFormat="1" applyFont="1" applyBorder="1" applyProtection="1"/>
    <xf numFmtId="171" fontId="26" fillId="0" borderId="0" xfId="0" applyNumberFormat="1" applyFont="1" applyFill="1" applyBorder="1" applyProtection="1"/>
    <xf numFmtId="170" fontId="26" fillId="0" borderId="0" xfId="0" applyNumberFormat="1" applyFont="1" applyBorder="1" applyProtection="1">
      <protection locked="0"/>
    </xf>
    <xf numFmtId="171" fontId="26" fillId="0" borderId="0" xfId="0" applyNumberFormat="1" applyFont="1" applyBorder="1"/>
    <xf numFmtId="167" fontId="31" fillId="0" borderId="0" xfId="0" applyFont="1" applyBorder="1"/>
    <xf numFmtId="167" fontId="26" fillId="0" borderId="0" xfId="0" applyFont="1" applyFill="1"/>
    <xf numFmtId="171" fontId="31" fillId="0" borderId="0" xfId="0" applyNumberFormat="1" applyFont="1" applyFill="1" applyBorder="1" applyProtection="1"/>
    <xf numFmtId="167" fontId="31" fillId="0" borderId="0" xfId="0" quotePrefix="1" applyFont="1" applyFill="1" applyBorder="1" applyAlignment="1">
      <alignment horizontal="center" vertical="center"/>
    </xf>
    <xf numFmtId="3" fontId="26" fillId="0" borderId="0" xfId="70" applyNumberFormat="1" applyFont="1" applyBorder="1" applyAlignment="1">
      <alignment vertical="center"/>
    </xf>
    <xf numFmtId="167" fontId="26" fillId="0" borderId="23" xfId="62" applyFont="1" applyFill="1" applyBorder="1" applyAlignment="1" applyProtection="1">
      <alignment horizontal="center"/>
    </xf>
    <xf numFmtId="170" fontId="26" fillId="0" borderId="23" xfId="62" applyNumberFormat="1" applyFont="1" applyFill="1" applyBorder="1" applyProtection="1"/>
    <xf numFmtId="170" fontId="26" fillId="0" borderId="23" xfId="0" applyNumberFormat="1" applyFont="1" applyFill="1" applyBorder="1" applyProtection="1"/>
    <xf numFmtId="167" fontId="26" fillId="0" borderId="23" xfId="62" applyFont="1" applyBorder="1"/>
    <xf numFmtId="167" fontId="45" fillId="0" borderId="0" xfId="0" applyFont="1" applyFill="1"/>
    <xf numFmtId="167" fontId="58" fillId="0" borderId="0" xfId="36" applyNumberFormat="1" applyFont="1" applyBorder="1" applyAlignment="1" applyProtection="1">
      <alignment horizontal="center" vertical="center"/>
    </xf>
    <xf numFmtId="167" fontId="45" fillId="0" borderId="0" xfId="0" applyFont="1" applyBorder="1" applyAlignment="1">
      <alignment horizontal="right" vertical="center"/>
    </xf>
    <xf numFmtId="167" fontId="51" fillId="25" borderId="11" xfId="0" applyFont="1" applyFill="1" applyBorder="1" applyAlignment="1" applyProtection="1">
      <alignment horizontal="center" vertical="center"/>
    </xf>
    <xf numFmtId="167" fontId="26" fillId="0" borderId="10" xfId="0" applyFont="1" applyFill="1" applyBorder="1" applyAlignment="1" applyProtection="1">
      <alignment horizontal="center" vertical="center"/>
    </xf>
    <xf numFmtId="167" fontId="27" fillId="0" borderId="0" xfId="0" applyFont="1" applyFill="1" applyBorder="1" applyAlignment="1" applyProtection="1">
      <alignment horizontal="left" vertical="center"/>
    </xf>
    <xf numFmtId="167" fontId="26" fillId="0" borderId="12" xfId="0" applyFont="1" applyFill="1" applyBorder="1" applyAlignment="1" applyProtection="1">
      <alignment horizontal="center" vertical="center"/>
    </xf>
    <xf numFmtId="172" fontId="26" fillId="0" borderId="0" xfId="0" applyNumberFormat="1" applyFont="1" applyFill="1" applyBorder="1" applyProtection="1"/>
    <xf numFmtId="3" fontId="26" fillId="0" borderId="0" xfId="0" applyNumberFormat="1" applyFont="1" applyBorder="1"/>
    <xf numFmtId="167" fontId="27" fillId="0" borderId="0" xfId="0" applyFont="1" applyFill="1" applyAlignment="1" applyProtection="1">
      <alignment horizontal="left" vertical="center"/>
    </xf>
    <xf numFmtId="167" fontId="48" fillId="0" borderId="0" xfId="0" applyFont="1" applyBorder="1" applyAlignment="1">
      <alignment horizontal="center" vertical="center"/>
    </xf>
    <xf numFmtId="167" fontId="45" fillId="0" borderId="0" xfId="0" applyFont="1" applyAlignment="1" applyProtection="1">
      <alignment horizontal="right" vertical="center"/>
    </xf>
    <xf numFmtId="167" fontId="47" fillId="0" borderId="0" xfId="51" applyNumberFormat="1" applyFont="1" applyBorder="1" applyAlignment="1" applyProtection="1">
      <alignment horizontal="left" vertical="center"/>
    </xf>
    <xf numFmtId="167" fontId="26" fillId="0" borderId="0" xfId="0" applyFont="1" applyFill="1" applyBorder="1" applyAlignment="1" applyProtection="1">
      <alignment horizontal="center" vertical="center"/>
    </xf>
    <xf numFmtId="167" fontId="27" fillId="0" borderId="0" xfId="0" applyFont="1" applyAlignment="1" applyProtection="1">
      <alignment vertical="center"/>
    </xf>
    <xf numFmtId="37" fontId="26" fillId="0" borderId="10" xfId="0" applyNumberFormat="1" applyFont="1" applyFill="1" applyBorder="1" applyAlignment="1" applyProtection="1">
      <alignment horizontal="right" vertical="center"/>
    </xf>
    <xf numFmtId="39" fontId="26" fillId="0" borderId="10" xfId="0" applyNumberFormat="1" applyFont="1" applyFill="1" applyBorder="1" applyAlignment="1" applyProtection="1">
      <alignment horizontal="left" vertical="center"/>
    </xf>
    <xf numFmtId="37" fontId="26" fillId="0" borderId="0" xfId="0" applyNumberFormat="1" applyFont="1" applyFill="1" applyBorder="1" applyAlignment="1" applyProtection="1">
      <alignment horizontal="right" vertical="center"/>
    </xf>
    <xf numFmtId="185" fontId="26" fillId="0" borderId="0" xfId="70" applyNumberFormat="1" applyFont="1" applyBorder="1" applyAlignment="1">
      <alignment horizontal="right" vertical="center"/>
    </xf>
    <xf numFmtId="9" fontId="26" fillId="0" borderId="0" xfId="0" applyNumberFormat="1" applyFont="1" applyFill="1" applyBorder="1" applyAlignment="1">
      <alignment horizontal="right" vertical="center"/>
    </xf>
    <xf numFmtId="167" fontId="32" fillId="0" borderId="0" xfId="0" applyNumberFormat="1" applyFont="1" applyFill="1" applyBorder="1" applyAlignment="1">
      <alignment horizontal="center" vertical="center" wrapText="1"/>
    </xf>
    <xf numFmtId="171" fontId="40" fillId="0" borderId="0" xfId="0" applyNumberFormat="1" applyFont="1" applyFill="1" applyBorder="1" applyAlignment="1" applyProtection="1">
      <alignment vertical="center"/>
    </xf>
    <xf numFmtId="167" fontId="60" fillId="0" borderId="0" xfId="0" applyFont="1" applyFill="1" applyBorder="1" applyAlignment="1" applyProtection="1">
      <alignment horizontal="left" vertical="center"/>
    </xf>
    <xf numFmtId="167" fontId="61" fillId="0" borderId="10" xfId="0" applyFont="1" applyFill="1" applyBorder="1" applyAlignment="1" applyProtection="1">
      <alignment horizontal="left" indent="1"/>
    </xf>
    <xf numFmtId="172" fontId="61" fillId="0" borderId="10" xfId="38" applyNumberFormat="1" applyFont="1" applyFill="1" applyBorder="1" applyAlignment="1" applyProtection="1">
      <alignment vertical="center"/>
    </xf>
    <xf numFmtId="172" fontId="61" fillId="0" borderId="10" xfId="38" applyNumberFormat="1" applyFont="1" applyFill="1" applyBorder="1" applyAlignment="1">
      <alignment vertical="center"/>
    </xf>
    <xf numFmtId="168" fontId="31" fillId="0" borderId="0" xfId="38" applyNumberFormat="1" applyFont="1" applyFill="1" applyBorder="1" applyProtection="1"/>
    <xf numFmtId="167" fontId="26" fillId="0" borderId="0" xfId="0" applyFont="1" applyBorder="1" applyAlignment="1" applyProtection="1">
      <alignment horizontal="left" vertical="center"/>
    </xf>
    <xf numFmtId="167" fontId="26" fillId="0" borderId="0" xfId="0" applyFont="1" applyFill="1" applyBorder="1" applyAlignment="1" applyProtection="1">
      <alignment horizontal="center" vertical="center"/>
    </xf>
    <xf numFmtId="185" fontId="26" fillId="0" borderId="0" xfId="0" applyNumberFormat="1" applyFont="1" applyFill="1" applyBorder="1" applyAlignment="1">
      <alignment horizontal="right" vertical="center"/>
    </xf>
    <xf numFmtId="1" fontId="26" fillId="0" borderId="0" xfId="0" applyNumberFormat="1" applyFont="1" applyFill="1" applyBorder="1" applyAlignment="1">
      <alignment horizontal="right"/>
    </xf>
    <xf numFmtId="167" fontId="26" fillId="0" borderId="12" xfId="0" applyFont="1" applyBorder="1"/>
    <xf numFmtId="167" fontId="25" fillId="0" borderId="0" xfId="0" applyFont="1" applyBorder="1" applyAlignment="1" applyProtection="1">
      <alignment horizontal="left" vertical="center" wrapText="1"/>
    </xf>
    <xf numFmtId="179" fontId="26" fillId="0" borderId="0" xfId="0" applyNumberFormat="1" applyFont="1" applyFill="1" applyBorder="1" applyAlignment="1">
      <alignment vertical="center"/>
    </xf>
    <xf numFmtId="171" fontId="48" fillId="0" borderId="0" xfId="0" applyNumberFormat="1" applyFont="1" applyFill="1" applyBorder="1" applyAlignment="1" applyProtection="1">
      <alignment vertical="center"/>
    </xf>
    <xf numFmtId="167" fontId="48" fillId="0" borderId="0" xfId="0" applyFont="1" applyBorder="1" applyAlignment="1">
      <alignment vertical="center"/>
    </xf>
    <xf numFmtId="170" fontId="48" fillId="0" borderId="0" xfId="62" applyNumberFormat="1" applyFont="1" applyFill="1" applyBorder="1" applyProtection="1"/>
    <xf numFmtId="3" fontId="26" fillId="0" borderId="0" xfId="0" applyNumberFormat="1" applyFont="1" applyFill="1" applyBorder="1" applyAlignment="1">
      <alignment vertical="center"/>
    </xf>
    <xf numFmtId="37" fontId="40" fillId="0" borderId="0" xfId="0" applyNumberFormat="1" applyFont="1" applyFill="1" applyBorder="1" applyAlignment="1" applyProtection="1">
      <alignment horizontal="right" vertical="center"/>
    </xf>
    <xf numFmtId="4" fontId="26" fillId="0" borderId="0" xfId="0" applyNumberFormat="1" applyFont="1" applyFill="1" applyBorder="1" applyAlignment="1">
      <alignment vertical="center"/>
    </xf>
    <xf numFmtId="172" fontId="48" fillId="0" borderId="0" xfId="38" applyNumberFormat="1" applyFont="1" applyFill="1" applyBorder="1" applyAlignment="1">
      <alignment vertical="center"/>
    </xf>
    <xf numFmtId="167" fontId="25" fillId="0" borderId="0" xfId="51" applyNumberFormat="1" applyFont="1" applyFill="1" applyBorder="1" applyAlignment="1">
      <alignment horizontal="center" vertical="center" wrapText="1"/>
    </xf>
    <xf numFmtId="167" fontId="42" fillId="0" borderId="0" xfId="51" applyNumberFormat="1" applyFont="1" applyFill="1" applyBorder="1" applyAlignment="1" applyProtection="1">
      <alignment horizontal="left" vertical="center"/>
    </xf>
    <xf numFmtId="167" fontId="44" fillId="0" borderId="0" xfId="36" applyNumberFormat="1" applyFont="1" applyFill="1" applyAlignment="1" applyProtection="1">
      <alignment horizontal="center" vertical="center"/>
    </xf>
    <xf numFmtId="167" fontId="42" fillId="0" borderId="0" xfId="51" applyNumberFormat="1" applyFont="1" applyFill="1" applyBorder="1" applyAlignment="1" applyProtection="1">
      <alignment vertical="center"/>
    </xf>
    <xf numFmtId="167" fontId="28" fillId="0" borderId="0" xfId="0" applyFont="1" applyFill="1" applyBorder="1" applyAlignment="1" applyProtection="1">
      <alignment horizontal="left" vertical="center"/>
    </xf>
    <xf numFmtId="167" fontId="51" fillId="0" borderId="0" xfId="0" applyFont="1" applyFill="1" applyBorder="1" applyAlignment="1" applyProtection="1">
      <alignment horizontal="left" vertical="center"/>
    </xf>
    <xf numFmtId="167" fontId="28" fillId="0" borderId="0" xfId="0" applyFont="1" applyFill="1" applyBorder="1" applyAlignment="1" applyProtection="1">
      <alignment horizontal="left" vertical="center" wrapText="1"/>
    </xf>
    <xf numFmtId="3" fontId="40" fillId="0" borderId="0" xfId="0" applyNumberFormat="1" applyFont="1" applyFill="1" applyBorder="1" applyAlignment="1" applyProtection="1">
      <alignment vertical="center"/>
    </xf>
    <xf numFmtId="191" fontId="50" fillId="0" borderId="0" xfId="0" applyNumberFormat="1" applyFont="1" applyFill="1" applyBorder="1" applyAlignment="1" applyProtection="1">
      <alignment vertical="center"/>
    </xf>
    <xf numFmtId="166" fontId="50" fillId="0" borderId="0" xfId="38" applyFont="1" applyFill="1" applyBorder="1" applyAlignment="1" applyProtection="1">
      <alignment vertical="center"/>
    </xf>
    <xf numFmtId="167" fontId="27" fillId="0" borderId="0" xfId="0" applyFont="1" applyFill="1" applyBorder="1" applyAlignment="1"/>
    <xf numFmtId="167" fontId="27" fillId="0" borderId="0" xfId="0" applyFont="1" applyFill="1" applyAlignment="1" applyProtection="1"/>
    <xf numFmtId="39" fontId="26" fillId="0" borderId="0" xfId="0" applyNumberFormat="1" applyFont="1" applyFill="1" applyProtection="1"/>
    <xf numFmtId="167" fontId="26" fillId="0" borderId="0" xfId="0" applyFont="1" applyFill="1" applyAlignment="1" applyProtection="1">
      <alignment horizontal="left"/>
    </xf>
    <xf numFmtId="184" fontId="63" fillId="0" borderId="10" xfId="51" applyNumberFormat="1" applyFont="1" applyFill="1" applyBorder="1" applyAlignment="1">
      <alignment horizontal="left"/>
    </xf>
    <xf numFmtId="184" fontId="63" fillId="0" borderId="10" xfId="51" applyNumberFormat="1" applyFont="1" applyFill="1" applyBorder="1" applyAlignment="1">
      <alignment horizontal="right"/>
    </xf>
    <xf numFmtId="172" fontId="48" fillId="0" borderId="0" xfId="38" applyNumberFormat="1" applyFont="1" applyFill="1" applyBorder="1" applyAlignment="1" applyProtection="1">
      <alignment horizontal="right" vertical="center"/>
    </xf>
    <xf numFmtId="167" fontId="64" fillId="0" borderId="0" xfId="0" applyFont="1" applyBorder="1" applyAlignment="1">
      <alignment vertical="center"/>
    </xf>
    <xf numFmtId="167" fontId="65" fillId="0" borderId="0" xfId="0" applyFont="1" applyBorder="1" applyAlignment="1">
      <alignment vertical="center"/>
    </xf>
    <xf numFmtId="172" fontId="65" fillId="0" borderId="0" xfId="38" applyNumberFormat="1" applyFont="1" applyFill="1" applyBorder="1" applyAlignment="1">
      <alignment vertical="center"/>
    </xf>
    <xf numFmtId="172" fontId="50" fillId="0" borderId="0" xfId="0" applyNumberFormat="1" applyFont="1" applyFill="1" applyBorder="1" applyAlignment="1" applyProtection="1">
      <alignment vertical="center"/>
    </xf>
    <xf numFmtId="167" fontId="27" fillId="0" borderId="0" xfId="0" applyFont="1" applyAlignment="1" applyProtection="1">
      <alignment horizontal="left" vertical="center"/>
    </xf>
    <xf numFmtId="167" fontId="26" fillId="0" borderId="12" xfId="0" applyFont="1" applyFill="1" applyBorder="1" applyAlignment="1">
      <alignment horizontal="center" vertical="center"/>
    </xf>
    <xf numFmtId="167" fontId="26" fillId="0" borderId="10" xfId="0" applyFont="1" applyFill="1" applyBorder="1" applyAlignment="1">
      <alignment horizontal="center" vertical="center"/>
    </xf>
    <xf numFmtId="167" fontId="26" fillId="0" borderId="11" xfId="0" applyFont="1" applyFill="1" applyBorder="1" applyAlignment="1" applyProtection="1">
      <alignment horizontal="center" vertical="center"/>
    </xf>
    <xf numFmtId="167" fontId="26" fillId="0" borderId="0" xfId="0" applyFont="1" applyFill="1" applyBorder="1" applyAlignment="1">
      <alignment horizontal="center" vertical="center"/>
    </xf>
    <xf numFmtId="167" fontId="26" fillId="0" borderId="13" xfId="0" applyFont="1" applyFill="1" applyBorder="1" applyAlignment="1">
      <alignment horizontal="center" vertical="center"/>
    </xf>
    <xf numFmtId="167" fontId="26" fillId="0" borderId="10" xfId="0" applyFont="1" applyFill="1" applyBorder="1" applyAlignment="1" applyProtection="1">
      <alignment horizontal="center" vertical="center"/>
    </xf>
    <xf numFmtId="167" fontId="26" fillId="0" borderId="0" xfId="0" applyFont="1" applyBorder="1" applyAlignment="1">
      <alignment horizontal="center" vertical="center"/>
    </xf>
    <xf numFmtId="167" fontId="26" fillId="0" borderId="13" xfId="0" quotePrefix="1" applyFont="1" applyFill="1" applyBorder="1" applyAlignment="1">
      <alignment horizontal="center" vertical="center"/>
    </xf>
    <xf numFmtId="167" fontId="27" fillId="0" borderId="0" xfId="0" applyFont="1" applyFill="1" applyBorder="1" applyAlignment="1" applyProtection="1">
      <alignment horizontal="left" vertical="center"/>
    </xf>
    <xf numFmtId="167" fontId="27" fillId="0" borderId="0" xfId="0" applyFont="1" applyBorder="1" applyAlignment="1" applyProtection="1">
      <alignment horizontal="left" vertical="center"/>
    </xf>
    <xf numFmtId="167" fontId="26" fillId="0" borderId="12" xfId="0" applyFont="1" applyFill="1" applyBorder="1" applyAlignment="1" applyProtection="1">
      <alignment horizontal="center" vertical="center"/>
    </xf>
    <xf numFmtId="167" fontId="26" fillId="0" borderId="0" xfId="0" applyFont="1" applyFill="1" applyBorder="1" applyAlignment="1" applyProtection="1">
      <alignment horizontal="center" vertical="center"/>
    </xf>
    <xf numFmtId="167" fontId="26" fillId="0" borderId="24" xfId="0" applyFont="1" applyFill="1" applyBorder="1"/>
    <xf numFmtId="171" fontId="26" fillId="0" borderId="24" xfId="0" applyNumberFormat="1" applyFont="1" applyFill="1" applyBorder="1" applyAlignment="1" applyProtection="1">
      <alignment vertical="center"/>
    </xf>
    <xf numFmtId="167" fontId="26" fillId="0" borderId="0" xfId="0" applyFont="1" applyFill="1" applyBorder="1" applyAlignment="1">
      <alignment horizontal="left" indent="2"/>
    </xf>
    <xf numFmtId="171" fontId="26" fillId="0" borderId="0" xfId="0" applyNumberFormat="1" applyFont="1" applyFill="1" applyBorder="1" applyAlignment="1" applyProtection="1">
      <alignment vertical="center"/>
    </xf>
    <xf numFmtId="171" fontId="31" fillId="0" borderId="0" xfId="0" applyNumberFormat="1" applyFont="1" applyFill="1" applyBorder="1" applyAlignment="1" applyProtection="1">
      <alignment vertical="center"/>
    </xf>
    <xf numFmtId="171" fontId="26" fillId="0" borderId="0" xfId="0" applyNumberFormat="1" applyFont="1" applyFill="1" applyBorder="1" applyAlignment="1" applyProtection="1">
      <alignment horizontal="center" vertical="center"/>
    </xf>
    <xf numFmtId="190" fontId="26" fillId="0" borderId="0" xfId="0" applyNumberFormat="1" applyFont="1" applyFill="1" applyBorder="1" applyAlignment="1" applyProtection="1">
      <alignment vertical="center"/>
    </xf>
    <xf numFmtId="173" fontId="31" fillId="0" borderId="0" xfId="0" applyNumberFormat="1" applyFont="1" applyFill="1" applyBorder="1" applyProtection="1"/>
    <xf numFmtId="173" fontId="26" fillId="0" borderId="0" xfId="0" applyNumberFormat="1" applyFont="1" applyFill="1" applyBorder="1" applyProtection="1"/>
    <xf numFmtId="167" fontId="26" fillId="24" borderId="0" xfId="0" applyFont="1" applyFill="1" applyBorder="1" applyAlignment="1" applyProtection="1">
      <alignment horizontal="left" vertical="center"/>
    </xf>
    <xf numFmtId="171" fontId="26" fillId="0" borderId="0" xfId="0" applyNumberFormat="1" applyFont="1" applyBorder="1" applyAlignment="1" applyProtection="1">
      <alignment vertical="center"/>
    </xf>
    <xf numFmtId="184" fontId="63" fillId="0" borderId="0" xfId="51" applyNumberFormat="1" applyFont="1" applyFill="1" applyBorder="1" applyAlignment="1">
      <alignment horizontal="right"/>
    </xf>
    <xf numFmtId="167" fontId="27" fillId="0" borderId="0" xfId="0" applyFont="1" applyFill="1" applyAlignment="1" applyProtection="1">
      <alignment horizontal="left" vertical="center" indent="1"/>
    </xf>
    <xf numFmtId="39" fontId="26" fillId="0" borderId="0" xfId="0" applyNumberFormat="1" applyFont="1" applyBorder="1" applyAlignment="1" applyProtection="1">
      <alignment vertical="center"/>
    </xf>
    <xf numFmtId="167" fontId="27" fillId="0" borderId="0" xfId="0" applyFont="1" applyAlignment="1" applyProtection="1">
      <alignment horizontal="left" vertical="center" indent="1"/>
    </xf>
    <xf numFmtId="167" fontId="56" fillId="0" borderId="0" xfId="0" applyFont="1" applyAlignment="1" applyProtection="1">
      <alignment horizontal="left" vertical="center" indent="1"/>
    </xf>
    <xf numFmtId="167" fontId="68" fillId="0" borderId="10" xfId="0" applyFont="1" applyFill="1" applyBorder="1" applyAlignment="1" applyProtection="1">
      <alignment horizontal="left" indent="1"/>
    </xf>
    <xf numFmtId="172" fontId="68" fillId="0" borderId="10" xfId="38" applyNumberFormat="1" applyFont="1" applyFill="1" applyBorder="1" applyProtection="1"/>
    <xf numFmtId="172" fontId="68" fillId="0" borderId="10" xfId="38" applyNumberFormat="1" applyFont="1" applyFill="1" applyBorder="1"/>
    <xf numFmtId="172" fontId="26" fillId="0" borderId="10" xfId="38" applyNumberFormat="1" applyFont="1" applyFill="1" applyBorder="1"/>
    <xf numFmtId="0" fontId="27" fillId="0" borderId="0" xfId="63" applyNumberFormat="1" applyFont="1" applyBorder="1" applyAlignment="1">
      <alignment horizontal="justify" vertical="top" wrapText="1"/>
    </xf>
    <xf numFmtId="167" fontId="26" fillId="0" borderId="0" xfId="0" applyFont="1" applyAlignment="1" applyProtection="1">
      <alignment horizontal="right" vertical="center"/>
    </xf>
    <xf numFmtId="167" fontId="57" fillId="0" borderId="0" xfId="51" applyNumberFormat="1" applyFont="1" applyBorder="1" applyAlignment="1" applyProtection="1">
      <alignment horizontal="left" vertical="center" wrapText="1"/>
    </xf>
    <xf numFmtId="172" fontId="68" fillId="0" borderId="10" xfId="38" applyNumberFormat="1" applyFont="1" applyFill="1" applyBorder="1" applyAlignment="1" applyProtection="1">
      <alignment vertical="center"/>
    </xf>
    <xf numFmtId="172" fontId="26" fillId="0" borderId="10" xfId="38" applyNumberFormat="1" applyFont="1" applyFill="1" applyBorder="1" applyAlignment="1" applyProtection="1">
      <alignment vertical="center"/>
    </xf>
    <xf numFmtId="167" fontId="26" fillId="0" borderId="0" xfId="0" applyFont="1" applyFill="1" applyBorder="1" applyAlignment="1">
      <alignment horizontal="centerContinuous"/>
    </xf>
    <xf numFmtId="170" fontId="26" fillId="0" borderId="0" xfId="0" applyNumberFormat="1" applyFont="1" applyFill="1" applyBorder="1" applyProtection="1">
      <protection locked="0"/>
    </xf>
    <xf numFmtId="167" fontId="30" fillId="0" borderId="0" xfId="0" applyFont="1" applyBorder="1"/>
    <xf numFmtId="167" fontId="27" fillId="0" borderId="0" xfId="0" applyFont="1" applyBorder="1" applyAlignment="1">
      <alignment vertical="center"/>
    </xf>
    <xf numFmtId="167" fontId="27" fillId="0" borderId="0" xfId="0" applyFont="1" applyBorder="1" applyAlignment="1" applyProtection="1">
      <alignment vertical="center"/>
    </xf>
    <xf numFmtId="167" fontId="27" fillId="0" borderId="0" xfId="0" applyFont="1" applyBorder="1" applyAlignment="1">
      <alignment horizontal="left" vertical="center" indent="1"/>
    </xf>
    <xf numFmtId="167" fontId="27" fillId="0" borderId="0" xfId="0" applyFont="1" applyBorder="1" applyAlignment="1">
      <alignment vertical="center" wrapText="1"/>
    </xf>
    <xf numFmtId="170" fontId="26" fillId="0" borderId="0" xfId="0" applyNumberFormat="1" applyFont="1" applyFill="1" applyBorder="1" applyAlignment="1" applyProtection="1">
      <alignment vertical="center"/>
      <protection locked="0"/>
    </xf>
    <xf numFmtId="185" fontId="26" fillId="0" borderId="0" xfId="70" applyNumberFormat="1" applyFont="1" applyFill="1" applyBorder="1" applyAlignment="1">
      <alignment horizontal="right" vertical="center"/>
    </xf>
    <xf numFmtId="3" fontId="31" fillId="0" borderId="0" xfId="0" applyNumberFormat="1" applyFont="1" applyBorder="1" applyAlignment="1">
      <alignment vertical="center"/>
    </xf>
    <xf numFmtId="167" fontId="27" fillId="0" borderId="0" xfId="0" applyFont="1" applyFill="1" applyBorder="1" applyAlignment="1">
      <alignment horizontal="left" vertical="center" indent="1"/>
    </xf>
    <xf numFmtId="169" fontId="31" fillId="0" borderId="0" xfId="38" applyNumberFormat="1" applyFont="1" applyFill="1" applyBorder="1" applyAlignment="1">
      <alignment horizontal="right"/>
    </xf>
    <xf numFmtId="167" fontId="57" fillId="0" borderId="0" xfId="51" applyNumberFormat="1" applyFont="1" applyBorder="1" applyAlignment="1" applyProtection="1">
      <alignment vertical="center"/>
    </xf>
    <xf numFmtId="169" fontId="69" fillId="0" borderId="0" xfId="38" applyNumberFormat="1" applyFont="1" applyFill="1" applyBorder="1" applyAlignment="1">
      <alignment horizontal="right" vertical="center"/>
    </xf>
    <xf numFmtId="0" fontId="27" fillId="0" borderId="0" xfId="63" applyNumberFormat="1" applyFont="1" applyBorder="1" applyAlignment="1">
      <alignment horizontal="left" vertical="top" indent="1"/>
    </xf>
    <xf numFmtId="167" fontId="33" fillId="0" borderId="0" xfId="0" applyFont="1" applyFill="1" applyBorder="1" applyAlignment="1">
      <alignment horizontal="left" vertical="center" indent="1"/>
    </xf>
    <xf numFmtId="167" fontId="26" fillId="0" borderId="12" xfId="62" applyFont="1" applyFill="1" applyBorder="1" applyAlignment="1">
      <alignment vertical="center" wrapText="1"/>
    </xf>
    <xf numFmtId="167" fontId="26" fillId="0" borderId="10" xfId="62" applyFont="1" applyFill="1" applyBorder="1" applyAlignment="1">
      <alignment vertical="center" wrapText="1"/>
    </xf>
    <xf numFmtId="167" fontId="27" fillId="0" borderId="0" xfId="62" quotePrefix="1" applyFont="1" applyFill="1" applyBorder="1" applyAlignment="1" applyProtection="1">
      <alignment horizontal="left"/>
    </xf>
    <xf numFmtId="167" fontId="71" fillId="0" borderId="0" xfId="62" applyFont="1" applyFill="1" applyBorder="1" applyAlignment="1" applyProtection="1">
      <alignment vertical="center"/>
    </xf>
    <xf numFmtId="167" fontId="71" fillId="0" borderId="0" xfId="62" quotePrefix="1" applyFont="1" applyFill="1" applyBorder="1" applyAlignment="1">
      <alignment vertical="center"/>
    </xf>
    <xf numFmtId="167" fontId="26" fillId="0" borderId="23" xfId="0" applyFont="1" applyBorder="1" applyAlignment="1">
      <alignment vertical="center"/>
    </xf>
    <xf numFmtId="171" fontId="26" fillId="0" borderId="23" xfId="38" applyNumberFormat="1" applyFont="1" applyFill="1" applyBorder="1" applyAlignment="1">
      <alignment horizontal="right" vertical="center"/>
    </xf>
    <xf numFmtId="167" fontId="27" fillId="0" borderId="0" xfId="62" applyFont="1" applyFill="1" applyBorder="1" applyAlignment="1" applyProtection="1">
      <alignment vertical="center"/>
    </xf>
    <xf numFmtId="167" fontId="27" fillId="0" borderId="0" xfId="62" quotePrefix="1" applyFont="1" applyFill="1" applyBorder="1" applyAlignment="1">
      <alignment vertical="center"/>
    </xf>
    <xf numFmtId="167" fontId="27" fillId="0" borderId="0" xfId="62" applyFont="1" applyFill="1" applyBorder="1" applyAlignment="1" applyProtection="1">
      <alignment horizontal="left" vertical="center" indent="1"/>
    </xf>
    <xf numFmtId="167" fontId="27" fillId="0" borderId="0" xfId="62" quotePrefix="1" applyFont="1" applyFill="1" applyBorder="1" applyAlignment="1">
      <alignment horizontal="left" vertical="center" indent="1"/>
    </xf>
    <xf numFmtId="167" fontId="72" fillId="0" borderId="0" xfId="0" applyFont="1" applyBorder="1" applyAlignment="1">
      <alignment horizontal="left" vertical="center" indent="1"/>
    </xf>
    <xf numFmtId="167" fontId="73" fillId="0" borderId="0" xfId="0" applyFont="1" applyBorder="1" applyAlignment="1">
      <alignment horizontal="left" vertical="center" indent="2"/>
    </xf>
    <xf numFmtId="167" fontId="31" fillId="0" borderId="0" xfId="51" applyNumberFormat="1" applyFont="1" applyBorder="1" applyAlignment="1" applyProtection="1"/>
    <xf numFmtId="167" fontId="26" fillId="0" borderId="10" xfId="62" applyFont="1" applyFill="1" applyBorder="1" applyAlignment="1" applyProtection="1">
      <alignment horizontal="center"/>
    </xf>
    <xf numFmtId="170" fontId="26" fillId="0" borderId="10" xfId="62" applyNumberFormat="1" applyFont="1" applyFill="1" applyBorder="1" applyProtection="1"/>
    <xf numFmtId="170" fontId="26" fillId="0" borderId="10" xfId="0" applyNumberFormat="1" applyFont="1" applyFill="1" applyBorder="1" applyProtection="1"/>
    <xf numFmtId="167" fontId="26" fillId="0" borderId="0" xfId="51" applyNumberFormat="1" applyFont="1" applyFill="1" applyBorder="1" applyAlignment="1" applyProtection="1">
      <alignment horizontal="right"/>
    </xf>
    <xf numFmtId="167" fontId="74" fillId="0" borderId="0" xfId="36" applyNumberFormat="1" applyFont="1" applyBorder="1" applyAlignment="1" applyProtection="1">
      <alignment horizontal="left" vertical="center"/>
    </xf>
    <xf numFmtId="167" fontId="27" fillId="0" borderId="0" xfId="62" quotePrefix="1" applyFont="1" applyFill="1" applyBorder="1" applyAlignment="1" applyProtection="1">
      <alignment horizontal="left"/>
    </xf>
    <xf numFmtId="167" fontId="26" fillId="0" borderId="12" xfId="62" applyFont="1" applyFill="1" applyBorder="1" applyAlignment="1">
      <alignment horizontal="center" vertical="center" wrapText="1"/>
    </xf>
    <xf numFmtId="167" fontId="26" fillId="0" borderId="10" xfId="62" applyFont="1" applyFill="1" applyBorder="1" applyAlignment="1">
      <alignment horizontal="center" vertical="center" wrapText="1"/>
    </xf>
    <xf numFmtId="37" fontId="26" fillId="0" borderId="10" xfId="62" applyNumberFormat="1" applyFont="1" applyFill="1" applyBorder="1" applyAlignment="1" applyProtection="1">
      <alignment horizontal="center" vertical="center" wrapText="1"/>
    </xf>
    <xf numFmtId="170" fontId="26" fillId="0" borderId="12" xfId="62" applyNumberFormat="1" applyFont="1" applyFill="1" applyBorder="1" applyProtection="1"/>
    <xf numFmtId="167" fontId="75" fillId="0" borderId="0" xfId="36" applyNumberFormat="1" applyFont="1" applyBorder="1" applyAlignment="1" applyProtection="1">
      <alignment horizontal="left" vertical="center"/>
    </xf>
    <xf numFmtId="167" fontId="26" fillId="0" borderId="0" xfId="62" applyFont="1" applyFill="1" applyBorder="1" applyAlignment="1">
      <alignment horizontal="right"/>
    </xf>
    <xf numFmtId="167" fontId="57" fillId="0" borderId="0" xfId="51" applyNumberFormat="1" applyFont="1" applyFill="1" applyBorder="1" applyAlignment="1" applyProtection="1">
      <alignment horizontal="left" vertical="center"/>
    </xf>
    <xf numFmtId="167" fontId="26" fillId="0" borderId="0" xfId="51" applyNumberFormat="1" applyFont="1" applyBorder="1" applyAlignment="1" applyProtection="1">
      <alignment horizontal="right"/>
    </xf>
    <xf numFmtId="167" fontId="26" fillId="0" borderId="0" xfId="62" applyFont="1" applyFill="1" applyBorder="1" applyAlignment="1">
      <alignment vertical="center" wrapText="1"/>
    </xf>
    <xf numFmtId="167" fontId="45" fillId="0" borderId="0" xfId="0" applyFont="1" applyFill="1" applyBorder="1" applyAlignment="1" applyProtection="1">
      <alignment horizontal="right" vertical="center"/>
    </xf>
    <xf numFmtId="167" fontId="54" fillId="0" borderId="0" xfId="0" applyFont="1" applyBorder="1" applyAlignment="1">
      <alignment horizontal="center"/>
    </xf>
    <xf numFmtId="167" fontId="53" fillId="0" borderId="25" xfId="36" applyNumberFormat="1" applyFont="1" applyBorder="1" applyAlignment="1" applyProtection="1">
      <alignment vertical="center" wrapText="1"/>
    </xf>
    <xf numFmtId="167" fontId="55" fillId="0" borderId="25" xfId="0" applyFont="1" applyBorder="1" applyAlignment="1" applyProtection="1">
      <alignment horizontal="left" vertical="center" wrapText="1"/>
    </xf>
    <xf numFmtId="167" fontId="76" fillId="0" borderId="0" xfId="0" applyFont="1" applyAlignment="1">
      <alignment vertical="center"/>
    </xf>
    <xf numFmtId="172" fontId="68" fillId="0" borderId="0" xfId="38" applyNumberFormat="1" applyFont="1" applyFill="1" applyBorder="1" applyAlignment="1" applyProtection="1">
      <alignment vertical="center"/>
    </xf>
    <xf numFmtId="172" fontId="26" fillId="0" borderId="0" xfId="38" applyNumberFormat="1" applyFont="1" applyFill="1" applyBorder="1" applyAlignment="1" applyProtection="1">
      <alignment vertical="center"/>
    </xf>
    <xf numFmtId="167" fontId="42" fillId="0" borderId="0" xfId="0" applyFont="1" applyAlignment="1">
      <alignment horizontal="center" vertical="center"/>
    </xf>
    <xf numFmtId="167" fontId="52" fillId="0" borderId="0" xfId="0" applyFont="1" applyAlignment="1">
      <alignment horizontal="center" vertical="center"/>
    </xf>
    <xf numFmtId="167" fontId="54" fillId="0" borderId="10" xfId="0" applyFont="1" applyBorder="1" applyAlignment="1">
      <alignment horizontal="center"/>
    </xf>
    <xf numFmtId="167" fontId="54" fillId="0" borderId="0" xfId="0" applyFont="1" applyBorder="1" applyAlignment="1">
      <alignment horizontal="center"/>
    </xf>
    <xf numFmtId="167" fontId="49" fillId="0" borderId="0" xfId="0" applyFont="1" applyAlignment="1">
      <alignment horizontal="center"/>
    </xf>
    <xf numFmtId="167" fontId="25" fillId="0" borderId="0" xfId="51" applyNumberFormat="1" applyFont="1" applyFill="1" applyBorder="1" applyAlignment="1">
      <alignment horizontal="center" vertical="center" wrapText="1"/>
    </xf>
    <xf numFmtId="167" fontId="50" fillId="0" borderId="12" xfId="0" applyFont="1" applyFill="1" applyBorder="1" applyAlignment="1">
      <alignment horizontal="center" vertical="center" wrapText="1"/>
    </xf>
    <xf numFmtId="167" fontId="50" fillId="0" borderId="10" xfId="0" applyFont="1" applyFill="1" applyBorder="1" applyAlignment="1">
      <alignment horizontal="center" vertical="center" wrapText="1"/>
    </xf>
    <xf numFmtId="167" fontId="45" fillId="0" borderId="0" xfId="0" applyFont="1" applyFill="1" applyAlignment="1" applyProtection="1">
      <alignment horizontal="right"/>
    </xf>
    <xf numFmtId="167" fontId="51" fillId="0" borderId="11" xfId="0" applyFont="1" applyFill="1" applyBorder="1" applyAlignment="1" applyProtection="1">
      <alignment horizontal="center" vertical="center"/>
    </xf>
    <xf numFmtId="167" fontId="51" fillId="0" borderId="11" xfId="0" applyFont="1" applyFill="1" applyBorder="1" applyAlignment="1">
      <alignment horizontal="center" vertical="center"/>
    </xf>
    <xf numFmtId="167" fontId="42" fillId="0" borderId="0" xfId="0" applyFont="1" applyFill="1" applyAlignment="1">
      <alignment horizontal="left" vertical="center" wrapText="1"/>
    </xf>
    <xf numFmtId="167" fontId="52" fillId="0" borderId="0" xfId="0" applyFont="1" applyFill="1" applyAlignment="1">
      <alignment horizontal="left" vertical="center" wrapText="1"/>
    </xf>
    <xf numFmtId="167" fontId="45" fillId="0" borderId="0" xfId="0" applyFont="1" applyAlignment="1" applyProtection="1">
      <alignment horizontal="right" vertical="center"/>
    </xf>
    <xf numFmtId="167" fontId="42" fillId="0" borderId="10" xfId="0" applyFont="1" applyBorder="1" applyAlignment="1">
      <alignment horizontal="left" vertical="center" wrapText="1"/>
    </xf>
    <xf numFmtId="167" fontId="52" fillId="0" borderId="10" xfId="0" applyFont="1" applyBorder="1" applyAlignment="1">
      <alignment horizontal="left" vertical="center" wrapText="1"/>
    </xf>
    <xf numFmtId="167" fontId="76" fillId="0" borderId="12" xfId="0" applyFont="1" applyBorder="1" applyAlignment="1">
      <alignment horizontal="left" vertical="top" wrapText="1"/>
    </xf>
    <xf numFmtId="167" fontId="26" fillId="0" borderId="12" xfId="0" applyFont="1" applyFill="1" applyBorder="1" applyAlignment="1">
      <alignment horizontal="center" vertical="center"/>
    </xf>
    <xf numFmtId="167" fontId="26" fillId="0" borderId="10" xfId="0" applyFont="1" applyFill="1" applyBorder="1" applyAlignment="1">
      <alignment horizontal="center" vertical="center"/>
    </xf>
    <xf numFmtId="167" fontId="26" fillId="0" borderId="11" xfId="0" applyFont="1" applyFill="1" applyBorder="1" applyAlignment="1" applyProtection="1">
      <alignment horizontal="center" vertical="center"/>
    </xf>
    <xf numFmtId="167" fontId="47" fillId="0" borderId="0" xfId="51" applyNumberFormat="1" applyFont="1" applyBorder="1" applyAlignment="1" applyProtection="1">
      <alignment horizontal="left" vertical="center"/>
    </xf>
    <xf numFmtId="167" fontId="45" fillId="0" borderId="0" xfId="0" applyFont="1" applyAlignment="1" applyProtection="1">
      <alignment horizontal="right"/>
    </xf>
    <xf numFmtId="167" fontId="27" fillId="0" borderId="0" xfId="0" applyFont="1" applyAlignment="1" applyProtection="1">
      <alignment horizontal="left" vertical="center"/>
    </xf>
    <xf numFmtId="167" fontId="66" fillId="0" borderId="0" xfId="51" applyNumberFormat="1" applyFont="1" applyBorder="1" applyAlignment="1" applyProtection="1">
      <alignment horizontal="left" vertical="center"/>
    </xf>
    <xf numFmtId="0" fontId="27" fillId="0" borderId="0" xfId="63" applyNumberFormat="1" applyFont="1" applyBorder="1" applyAlignment="1">
      <alignment horizontal="left" vertical="top" wrapText="1" indent="1"/>
    </xf>
    <xf numFmtId="167" fontId="76" fillId="0" borderId="12" xfId="0" applyFont="1" applyBorder="1" applyAlignment="1">
      <alignment horizontal="left" vertical="top"/>
    </xf>
    <xf numFmtId="167" fontId="26" fillId="0" borderId="0" xfId="0" applyFont="1" applyFill="1" applyBorder="1" applyAlignment="1">
      <alignment horizontal="center" vertical="center"/>
    </xf>
    <xf numFmtId="167" fontId="67" fillId="0" borderId="0" xfId="0" applyFont="1" applyAlignment="1" applyProtection="1">
      <alignment horizontal="right" vertical="center"/>
    </xf>
    <xf numFmtId="167" fontId="66" fillId="0" borderId="10" xfId="51" applyNumberFormat="1" applyFont="1" applyBorder="1" applyAlignment="1" applyProtection="1">
      <alignment horizontal="left" vertical="center" wrapText="1"/>
    </xf>
    <xf numFmtId="167" fontId="26" fillId="0" borderId="14" xfId="0" applyFont="1" applyFill="1" applyBorder="1" applyAlignment="1">
      <alignment horizontal="center" vertical="center"/>
    </xf>
    <xf numFmtId="167" fontId="26" fillId="0" borderId="15" xfId="0" applyFont="1" applyFill="1" applyBorder="1" applyAlignment="1">
      <alignment horizontal="center" vertical="center"/>
    </xf>
    <xf numFmtId="167" fontId="26" fillId="0" borderId="13" xfId="0" applyFont="1" applyFill="1" applyBorder="1" applyAlignment="1">
      <alignment horizontal="center" vertical="center"/>
    </xf>
    <xf numFmtId="167" fontId="26" fillId="0" borderId="10" xfId="0" applyFont="1" applyFill="1" applyBorder="1" applyAlignment="1" applyProtection="1">
      <alignment horizontal="center" vertical="center"/>
    </xf>
    <xf numFmtId="167" fontId="45" fillId="0" borderId="0" xfId="0" applyFont="1" applyBorder="1" applyAlignment="1" applyProtection="1">
      <alignment horizontal="right" vertical="center"/>
    </xf>
    <xf numFmtId="167" fontId="26" fillId="0" borderId="11" xfId="0" applyFont="1" applyFill="1" applyBorder="1" applyAlignment="1">
      <alignment horizontal="center" vertical="center"/>
    </xf>
    <xf numFmtId="167" fontId="42" fillId="0" borderId="0" xfId="51" applyNumberFormat="1" applyFont="1" applyBorder="1" applyAlignment="1" applyProtection="1">
      <alignment horizontal="left" vertical="center"/>
    </xf>
    <xf numFmtId="167" fontId="76" fillId="0" borderId="12" xfId="0" applyFont="1" applyBorder="1" applyAlignment="1">
      <alignment horizontal="left" vertical="center" wrapText="1"/>
    </xf>
    <xf numFmtId="167" fontId="27" fillId="0" borderId="0" xfId="62" quotePrefix="1" applyFont="1" applyFill="1" applyBorder="1" applyAlignment="1" applyProtection="1">
      <alignment horizontal="left"/>
    </xf>
    <xf numFmtId="167" fontId="26" fillId="0" borderId="16" xfId="62" applyFont="1" applyFill="1" applyBorder="1" applyAlignment="1">
      <alignment horizontal="center" vertical="center" wrapText="1"/>
    </xf>
    <xf numFmtId="167" fontId="26" fillId="0" borderId="18" xfId="62" applyFont="1" applyFill="1" applyBorder="1" applyAlignment="1">
      <alignment horizontal="center" vertical="center" wrapText="1"/>
    </xf>
    <xf numFmtId="167" fontId="26" fillId="0" borderId="16" xfId="62" applyFont="1" applyFill="1" applyBorder="1" applyAlignment="1">
      <alignment horizontal="center" vertical="center"/>
    </xf>
    <xf numFmtId="167" fontId="26" fillId="0" borderId="17" xfId="62" applyFont="1" applyFill="1" applyBorder="1" applyAlignment="1">
      <alignment horizontal="center" vertical="center"/>
    </xf>
    <xf numFmtId="167" fontId="26" fillId="0" borderId="18" xfId="62" applyFont="1" applyFill="1" applyBorder="1" applyAlignment="1">
      <alignment horizontal="center" vertical="center"/>
    </xf>
    <xf numFmtId="167" fontId="26" fillId="0" borderId="11" xfId="62" applyFont="1" applyFill="1" applyBorder="1" applyAlignment="1">
      <alignment horizontal="center" vertical="center"/>
    </xf>
    <xf numFmtId="167" fontId="26" fillId="0" borderId="17" xfId="62" applyFont="1" applyFill="1" applyBorder="1" applyAlignment="1">
      <alignment horizontal="center" vertical="center" wrapText="1"/>
    </xf>
    <xf numFmtId="167" fontId="45" fillId="0" borderId="0" xfId="62" applyFont="1" applyBorder="1" applyAlignment="1">
      <alignment horizontal="right" vertical="center"/>
    </xf>
    <xf numFmtId="167" fontId="26" fillId="0" borderId="19" xfId="62" applyFont="1" applyFill="1" applyBorder="1" applyAlignment="1">
      <alignment horizontal="center" vertical="center"/>
    </xf>
    <xf numFmtId="167" fontId="26" fillId="0" borderId="19" xfId="62" applyFont="1" applyFill="1" applyBorder="1" applyAlignment="1">
      <alignment horizontal="center" vertical="center" wrapText="1"/>
    </xf>
    <xf numFmtId="37" fontId="26" fillId="0" borderId="16" xfId="62" applyNumberFormat="1" applyFont="1" applyFill="1" applyBorder="1" applyAlignment="1" applyProtection="1">
      <alignment horizontal="center" vertical="center"/>
    </xf>
    <xf numFmtId="37" fontId="26" fillId="0" borderId="17" xfId="62" applyNumberFormat="1" applyFont="1" applyFill="1" applyBorder="1" applyAlignment="1" applyProtection="1">
      <alignment horizontal="center" vertical="center"/>
    </xf>
    <xf numFmtId="37" fontId="26" fillId="0" borderId="18" xfId="62" applyNumberFormat="1" applyFont="1" applyFill="1" applyBorder="1" applyAlignment="1" applyProtection="1">
      <alignment horizontal="center" vertical="center"/>
    </xf>
    <xf numFmtId="167" fontId="26" fillId="0" borderId="11" xfId="62" applyFont="1" applyFill="1" applyBorder="1" applyAlignment="1">
      <alignment horizontal="center" vertical="center" wrapText="1"/>
    </xf>
    <xf numFmtId="37" fontId="26" fillId="0" borderId="16" xfId="62" applyNumberFormat="1" applyFont="1" applyFill="1" applyBorder="1" applyAlignment="1" applyProtection="1">
      <alignment horizontal="center" vertical="center" wrapText="1"/>
    </xf>
    <xf numFmtId="37" fontId="26" fillId="0" borderId="18" xfId="62" applyNumberFormat="1" applyFont="1" applyFill="1" applyBorder="1" applyAlignment="1" applyProtection="1">
      <alignment horizontal="center" vertical="center" wrapText="1"/>
    </xf>
    <xf numFmtId="167" fontId="45" fillId="0" borderId="0" xfId="62" applyFont="1" applyFill="1" applyBorder="1" applyAlignment="1">
      <alignment horizontal="right"/>
    </xf>
    <xf numFmtId="167" fontId="26" fillId="0" borderId="12" xfId="62" applyFont="1" applyFill="1" applyBorder="1" applyAlignment="1">
      <alignment horizontal="center" vertical="center" wrapText="1"/>
    </xf>
    <xf numFmtId="167" fontId="27" fillId="0" borderId="0" xfId="0" applyFont="1" applyFill="1" applyBorder="1" applyAlignment="1" applyProtection="1">
      <alignment horizontal="left" vertical="center"/>
    </xf>
    <xf numFmtId="167" fontId="67" fillId="0" borderId="0" xfId="0" applyFont="1" applyFill="1" applyBorder="1" applyAlignment="1" applyProtection="1">
      <alignment horizontal="right"/>
    </xf>
    <xf numFmtId="167" fontId="26" fillId="0" borderId="20" xfId="0" applyFont="1" applyFill="1" applyBorder="1" applyAlignment="1">
      <alignment horizontal="center" vertical="center"/>
    </xf>
    <xf numFmtId="167" fontId="26" fillId="0" borderId="15" xfId="0" quotePrefix="1" applyFont="1" applyFill="1" applyBorder="1" applyAlignment="1">
      <alignment horizontal="center" vertical="center"/>
    </xf>
    <xf numFmtId="167" fontId="26" fillId="0" borderId="13" xfId="0" quotePrefix="1" applyFont="1" applyFill="1" applyBorder="1" applyAlignment="1">
      <alignment horizontal="center" vertical="center"/>
    </xf>
    <xf numFmtId="167" fontId="26" fillId="0" borderId="20" xfId="0" applyFont="1" applyFill="1" applyBorder="1" applyAlignment="1" applyProtection="1">
      <alignment horizontal="center" vertical="center"/>
    </xf>
    <xf numFmtId="167" fontId="26" fillId="0" borderId="21" xfId="0" applyFont="1" applyFill="1" applyBorder="1" applyAlignment="1" applyProtection="1">
      <alignment horizontal="center" vertical="center"/>
    </xf>
    <xf numFmtId="167" fontId="67" fillId="0" borderId="0" xfId="0" applyFont="1" applyBorder="1" applyAlignment="1" applyProtection="1">
      <alignment horizontal="right" vertical="center"/>
    </xf>
    <xf numFmtId="167" fontId="31" fillId="0" borderId="20" xfId="0" applyFont="1" applyFill="1" applyBorder="1" applyAlignment="1">
      <alignment horizontal="center" vertical="center"/>
    </xf>
    <xf numFmtId="167" fontId="31" fillId="0" borderId="15" xfId="0" quotePrefix="1" applyFont="1" applyFill="1" applyBorder="1" applyAlignment="1">
      <alignment horizontal="center" vertical="center"/>
    </xf>
    <xf numFmtId="167" fontId="31" fillId="0" borderId="13" xfId="0" quotePrefix="1" applyFont="1" applyFill="1" applyBorder="1" applyAlignment="1">
      <alignment horizontal="center" vertical="center"/>
    </xf>
    <xf numFmtId="167" fontId="26" fillId="0" borderId="13" xfId="0" applyFont="1" applyFill="1" applyBorder="1" applyAlignment="1" applyProtection="1">
      <alignment horizontal="center" vertical="center"/>
    </xf>
    <xf numFmtId="167" fontId="66" fillId="0" borderId="0" xfId="51" applyNumberFormat="1" applyFont="1" applyBorder="1" applyAlignment="1" applyProtection="1">
      <alignment vertical="center"/>
    </xf>
    <xf numFmtId="167" fontId="27" fillId="0" borderId="12" xfId="0" applyFont="1" applyFill="1" applyBorder="1" applyAlignment="1" applyProtection="1">
      <alignment horizontal="left" vertical="center"/>
    </xf>
    <xf numFmtId="167" fontId="67" fillId="0" borderId="0" xfId="0" applyFont="1" applyFill="1" applyBorder="1" applyAlignment="1" applyProtection="1">
      <alignment horizontal="right" vertical="center"/>
    </xf>
    <xf numFmtId="9" fontId="26" fillId="0" borderId="14" xfId="0" quotePrefix="1" applyNumberFormat="1" applyFont="1" applyFill="1" applyBorder="1" applyAlignment="1">
      <alignment horizontal="center" vertical="center"/>
    </xf>
    <xf numFmtId="167" fontId="66" fillId="0" borderId="0" xfId="51" applyNumberFormat="1" applyFont="1" applyBorder="1" applyAlignment="1" applyProtection="1">
      <alignment horizontal="left" vertical="center" wrapText="1"/>
    </xf>
    <xf numFmtId="167" fontId="26" fillId="0" borderId="12" xfId="0" applyFont="1" applyFill="1" applyBorder="1" applyAlignment="1" applyProtection="1">
      <alignment horizontal="center" vertical="center"/>
    </xf>
    <xf numFmtId="167" fontId="66" fillId="0" borderId="0" xfId="51" applyNumberFormat="1" applyFont="1" applyFill="1" applyBorder="1" applyAlignment="1" applyProtection="1">
      <alignment horizontal="left" vertical="center"/>
    </xf>
    <xf numFmtId="167" fontId="27" fillId="0" borderId="0" xfId="0" quotePrefix="1" applyFont="1" applyFill="1" applyBorder="1" applyAlignment="1" applyProtection="1">
      <alignment horizontal="left" vertical="center"/>
    </xf>
    <xf numFmtId="167" fontId="72" fillId="0" borderId="0" xfId="0" applyFont="1" applyFill="1" applyBorder="1" applyAlignment="1" applyProtection="1">
      <alignment horizontal="left" vertical="center" indent="1"/>
    </xf>
    <xf numFmtId="167" fontId="72" fillId="0" borderId="0" xfId="0" applyFont="1" applyFill="1" applyBorder="1" applyAlignment="1">
      <alignment horizontal="left" vertical="center" indent="1"/>
    </xf>
    <xf numFmtId="167" fontId="27" fillId="0" borderId="0" xfId="0" applyFont="1" applyFill="1" applyBorder="1" applyAlignment="1" applyProtection="1">
      <alignment horizontal="left" vertical="center" indent="1"/>
    </xf>
    <xf numFmtId="167" fontId="27" fillId="0" borderId="0" xfId="0" applyFont="1" applyFill="1" applyBorder="1" applyAlignment="1">
      <alignment horizontal="left" vertical="center" indent="1"/>
    </xf>
    <xf numFmtId="167" fontId="66" fillId="0" borderId="10" xfId="51" applyNumberFormat="1" applyFont="1" applyBorder="1" applyAlignment="1" applyProtection="1">
      <alignment horizontal="left" vertical="center"/>
    </xf>
    <xf numFmtId="167" fontId="26" fillId="0" borderId="19" xfId="0" applyFont="1" applyFill="1" applyBorder="1" applyAlignment="1">
      <alignment horizontal="center" vertical="center"/>
    </xf>
    <xf numFmtId="167" fontId="26" fillId="0" borderId="18" xfId="0" applyFont="1" applyFill="1" applyBorder="1" applyAlignment="1">
      <alignment horizontal="center" vertical="center"/>
    </xf>
    <xf numFmtId="167" fontId="26" fillId="0" borderId="16" xfId="0" applyFont="1" applyFill="1" applyBorder="1" applyAlignment="1" applyProtection="1">
      <alignment horizontal="center" vertical="center"/>
    </xf>
    <xf numFmtId="167" fontId="26" fillId="0" borderId="18" xfId="0" applyFont="1" applyFill="1" applyBorder="1" applyAlignment="1" applyProtection="1">
      <alignment horizontal="center" vertical="center"/>
    </xf>
    <xf numFmtId="167" fontId="45" fillId="0" borderId="0" xfId="0" applyFont="1" applyFill="1" applyBorder="1" applyAlignment="1" applyProtection="1">
      <alignment horizontal="right" vertical="center" wrapText="1"/>
    </xf>
    <xf numFmtId="167" fontId="26" fillId="0" borderId="0" xfId="0" applyFont="1" applyFill="1" applyBorder="1" applyAlignment="1" applyProtection="1">
      <alignment horizontal="center" vertical="center"/>
    </xf>
    <xf numFmtId="167" fontId="26" fillId="0" borderId="17" xfId="0" applyFont="1" applyFill="1" applyBorder="1" applyAlignment="1">
      <alignment horizontal="center" vertical="center"/>
    </xf>
    <xf numFmtId="167" fontId="26" fillId="0" borderId="19" xfId="0" applyFont="1" applyFill="1" applyBorder="1" applyAlignment="1" applyProtection="1">
      <alignment horizontal="center" vertical="center"/>
    </xf>
    <xf numFmtId="167" fontId="45" fillId="0" borderId="0" xfId="0" applyFont="1" applyBorder="1" applyAlignment="1">
      <alignment horizontal="right" vertical="center"/>
    </xf>
    <xf numFmtId="167" fontId="42" fillId="0" borderId="10" xfId="51" applyNumberFormat="1" applyFont="1" applyBorder="1" applyAlignment="1" applyProtection="1">
      <alignment horizontal="left" vertical="center"/>
    </xf>
    <xf numFmtId="167" fontId="45" fillId="0" borderId="0" xfId="0" applyFont="1" applyFill="1" applyBorder="1" applyAlignment="1" applyProtection="1">
      <alignment horizontal="right" vertical="center"/>
    </xf>
    <xf numFmtId="167" fontId="26" fillId="0" borderId="0" xfId="62" applyFont="1" applyFill="1" applyBorder="1" applyAlignment="1">
      <alignment horizontal="right"/>
    </xf>
    <xf numFmtId="167" fontId="57" fillId="0" borderId="0" xfId="51" applyNumberFormat="1" applyFont="1" applyBorder="1" applyAlignment="1" applyProtection="1">
      <alignment horizontal="left" vertical="center"/>
    </xf>
    <xf numFmtId="167" fontId="26" fillId="0" borderId="10" xfId="62" applyFont="1" applyFill="1" applyBorder="1" applyAlignment="1">
      <alignment horizontal="center" vertical="center" wrapText="1"/>
    </xf>
  </cellXfs>
  <cellStyles count="91">
    <cellStyle name="20% - Énfasis1 2" xfId="1" xr:uid="{00000000-0005-0000-0000-000000000000}"/>
    <cellStyle name="20% - Énfasis2 2" xfId="2" xr:uid="{00000000-0005-0000-0000-000001000000}"/>
    <cellStyle name="20% - Énfasis3 2" xfId="3" xr:uid="{00000000-0005-0000-0000-000002000000}"/>
    <cellStyle name="20% - Énfasis4 2" xfId="4" xr:uid="{00000000-0005-0000-0000-000003000000}"/>
    <cellStyle name="20% - Énfasis5 2" xfId="5" xr:uid="{00000000-0005-0000-0000-000004000000}"/>
    <cellStyle name="20% - Énfasis6 2" xfId="6" xr:uid="{00000000-0005-0000-0000-000005000000}"/>
    <cellStyle name="40% - Énfasis1 2" xfId="7" xr:uid="{00000000-0005-0000-0000-000006000000}"/>
    <cellStyle name="40% - Énfasis2 2" xfId="8" xr:uid="{00000000-0005-0000-0000-000007000000}"/>
    <cellStyle name="40% - Énfasis3 2" xfId="9" xr:uid="{00000000-0005-0000-0000-000008000000}"/>
    <cellStyle name="40% - Énfasis4 2" xfId="10" xr:uid="{00000000-0005-0000-0000-000009000000}"/>
    <cellStyle name="40% - Énfasis5 2" xfId="11" xr:uid="{00000000-0005-0000-0000-00000A000000}"/>
    <cellStyle name="40% - Énfasis6 2" xfId="12" xr:uid="{00000000-0005-0000-0000-00000B000000}"/>
    <cellStyle name="60% - Énfasis1 2" xfId="13" xr:uid="{00000000-0005-0000-0000-00000C000000}"/>
    <cellStyle name="60% - Énfasis2 2" xfId="14" xr:uid="{00000000-0005-0000-0000-00000D000000}"/>
    <cellStyle name="60% - Énfasis3 2" xfId="15" xr:uid="{00000000-0005-0000-0000-00000E000000}"/>
    <cellStyle name="60% - Énfasis4 2" xfId="16" xr:uid="{00000000-0005-0000-0000-00000F000000}"/>
    <cellStyle name="60% - Énfasis5 2" xfId="17" xr:uid="{00000000-0005-0000-0000-000010000000}"/>
    <cellStyle name="60% - Énfasis6 2" xfId="18" xr:uid="{00000000-0005-0000-0000-000011000000}"/>
    <cellStyle name="Buena 2" xfId="19" xr:uid="{00000000-0005-0000-0000-000012000000}"/>
    <cellStyle name="Cálculo 2" xfId="20" xr:uid="{00000000-0005-0000-0000-000013000000}"/>
    <cellStyle name="Categoría del Piloto de Datos" xfId="21" xr:uid="{00000000-0005-0000-0000-000014000000}"/>
    <cellStyle name="Celda de comprobación 2" xfId="22" xr:uid="{00000000-0005-0000-0000-000015000000}"/>
    <cellStyle name="Celda vinculada 2" xfId="23" xr:uid="{00000000-0005-0000-0000-000016000000}"/>
    <cellStyle name="Encabezado 4 2" xfId="24" xr:uid="{00000000-0005-0000-0000-000017000000}"/>
    <cellStyle name="Énfasis1 2" xfId="25" xr:uid="{00000000-0005-0000-0000-000018000000}"/>
    <cellStyle name="Énfasis2 2" xfId="26" xr:uid="{00000000-0005-0000-0000-000019000000}"/>
    <cellStyle name="Énfasis3 2" xfId="27" xr:uid="{00000000-0005-0000-0000-00001A000000}"/>
    <cellStyle name="Énfasis4 2" xfId="28" xr:uid="{00000000-0005-0000-0000-00001B000000}"/>
    <cellStyle name="Énfasis5 2" xfId="29" xr:uid="{00000000-0005-0000-0000-00001C000000}"/>
    <cellStyle name="Énfasis6 2" xfId="30" xr:uid="{00000000-0005-0000-0000-00001D000000}"/>
    <cellStyle name="Entrada 2" xfId="31" xr:uid="{00000000-0005-0000-0000-00001E000000}"/>
    <cellStyle name="Estilo 1" xfId="32" xr:uid="{00000000-0005-0000-0000-00001F000000}"/>
    <cellStyle name="Excel_BuiltIn_Comma" xfId="33" xr:uid="{00000000-0005-0000-0000-000020000000}"/>
    <cellStyle name="Heading" xfId="34" xr:uid="{00000000-0005-0000-0000-000021000000}"/>
    <cellStyle name="Heading1" xfId="35" xr:uid="{00000000-0005-0000-0000-000022000000}"/>
    <cellStyle name="Hipervínculo" xfId="36" builtinId="8"/>
    <cellStyle name="Incorrecto 2" xfId="37" xr:uid="{00000000-0005-0000-0000-000024000000}"/>
    <cellStyle name="Millares" xfId="38" builtinId="3"/>
    <cellStyle name="Millares [0]" xfId="39" builtinId="6"/>
    <cellStyle name="Millares [0] 2" xfId="84" xr:uid="{00000000-0005-0000-0000-000027000000}"/>
    <cellStyle name="Millares 2" xfId="40" xr:uid="{00000000-0005-0000-0000-000028000000}"/>
    <cellStyle name="Millares 2 2" xfId="41" xr:uid="{00000000-0005-0000-0000-000029000000}"/>
    <cellStyle name="Millares 2 2 2" xfId="85" xr:uid="{00000000-0005-0000-0000-00002A000000}"/>
    <cellStyle name="Millares 2 3" xfId="42" xr:uid="{00000000-0005-0000-0000-00002B000000}"/>
    <cellStyle name="Millares 2 4" xfId="43" xr:uid="{00000000-0005-0000-0000-00002C000000}"/>
    <cellStyle name="Millares 2 4 2" xfId="86" xr:uid="{00000000-0005-0000-0000-00002D000000}"/>
    <cellStyle name="Millares 3" xfId="44" xr:uid="{00000000-0005-0000-0000-00002E000000}"/>
    <cellStyle name="Millares 4" xfId="83" xr:uid="{00000000-0005-0000-0000-00002F000000}"/>
    <cellStyle name="Moneda 2" xfId="45" xr:uid="{00000000-0005-0000-0000-000030000000}"/>
    <cellStyle name="Moneda 2 2" xfId="46" xr:uid="{00000000-0005-0000-0000-000031000000}"/>
    <cellStyle name="Moneda 2 3" xfId="87" xr:uid="{00000000-0005-0000-0000-000032000000}"/>
    <cellStyle name="Moneda 3" xfId="47" xr:uid="{00000000-0005-0000-0000-000033000000}"/>
    <cellStyle name="Moneda 4" xfId="48" xr:uid="{00000000-0005-0000-0000-000034000000}"/>
    <cellStyle name="Moneda 4 2" xfId="88" xr:uid="{00000000-0005-0000-0000-000035000000}"/>
    <cellStyle name="Moneda 5" xfId="49" xr:uid="{00000000-0005-0000-0000-000036000000}"/>
    <cellStyle name="Moneda 5 2" xfId="89" xr:uid="{00000000-0005-0000-0000-000037000000}"/>
    <cellStyle name="Neutral 2" xfId="50" xr:uid="{00000000-0005-0000-0000-000038000000}"/>
    <cellStyle name="Normal" xfId="0" builtinId="0"/>
    <cellStyle name="Normal 2" xfId="51" xr:uid="{00000000-0005-0000-0000-00003A000000}"/>
    <cellStyle name="Normal 2 2" xfId="90" xr:uid="{00000000-0005-0000-0000-00003B000000}"/>
    <cellStyle name="Normal 2 3" xfId="52" xr:uid="{00000000-0005-0000-0000-00003C000000}"/>
    <cellStyle name="Normal 2 3 4" xfId="53" xr:uid="{00000000-0005-0000-0000-00003D000000}"/>
    <cellStyle name="Normal 3" xfId="54" xr:uid="{00000000-0005-0000-0000-00003E000000}"/>
    <cellStyle name="Normal 3 2" xfId="55" xr:uid="{00000000-0005-0000-0000-00003F000000}"/>
    <cellStyle name="Normal 3 3" xfId="56" xr:uid="{00000000-0005-0000-0000-000040000000}"/>
    <cellStyle name="Normal 4" xfId="57" xr:uid="{00000000-0005-0000-0000-000041000000}"/>
    <cellStyle name="Normal 4 2" xfId="58" xr:uid="{00000000-0005-0000-0000-000042000000}"/>
    <cellStyle name="Normal 5" xfId="59" xr:uid="{00000000-0005-0000-0000-000043000000}"/>
    <cellStyle name="Normal 5 2" xfId="60" xr:uid="{00000000-0005-0000-0000-000044000000}"/>
    <cellStyle name="Normal 6" xfId="61" xr:uid="{00000000-0005-0000-0000-000045000000}"/>
    <cellStyle name="Normal_7 CUADRO IX.7" xfId="62" xr:uid="{00000000-0005-0000-0000-000046000000}"/>
    <cellStyle name="Normal_XIV_4 A 27" xfId="63" xr:uid="{00000000-0005-0000-0000-000047000000}"/>
    <cellStyle name="Notas 2" xfId="64" xr:uid="{00000000-0005-0000-0000-000048000000}"/>
    <cellStyle name="Piloto de Datos Ángulo" xfId="65" xr:uid="{00000000-0005-0000-0000-000049000000}"/>
    <cellStyle name="Piloto de Datos Campo" xfId="66" xr:uid="{00000000-0005-0000-0000-00004A000000}"/>
    <cellStyle name="Piloto de Datos Resultado" xfId="67" xr:uid="{00000000-0005-0000-0000-00004B000000}"/>
    <cellStyle name="Piloto de Datos Título" xfId="68" xr:uid="{00000000-0005-0000-0000-00004C000000}"/>
    <cellStyle name="Piloto de Datos Valor" xfId="69" xr:uid="{00000000-0005-0000-0000-00004D000000}"/>
    <cellStyle name="Porcentaje" xfId="70" builtinId="5"/>
    <cellStyle name="Punto" xfId="71" xr:uid="{00000000-0005-0000-0000-00004F000000}"/>
    <cellStyle name="Punto0" xfId="72" xr:uid="{00000000-0005-0000-0000-000050000000}"/>
    <cellStyle name="Result" xfId="73" xr:uid="{00000000-0005-0000-0000-000051000000}"/>
    <cellStyle name="Result2" xfId="74" xr:uid="{00000000-0005-0000-0000-000052000000}"/>
    <cellStyle name="Salida 2" xfId="75" xr:uid="{00000000-0005-0000-0000-000053000000}"/>
    <cellStyle name="Texto de advertencia 2" xfId="76" xr:uid="{00000000-0005-0000-0000-000054000000}"/>
    <cellStyle name="Texto explicativo 2" xfId="77" xr:uid="{00000000-0005-0000-0000-000055000000}"/>
    <cellStyle name="Título 1 2" xfId="78" xr:uid="{00000000-0005-0000-0000-000056000000}"/>
    <cellStyle name="Título 2 2" xfId="79" xr:uid="{00000000-0005-0000-0000-000057000000}"/>
    <cellStyle name="Título 3 2" xfId="80" xr:uid="{00000000-0005-0000-0000-000058000000}"/>
    <cellStyle name="Título 4" xfId="81" xr:uid="{00000000-0005-0000-0000-000059000000}"/>
    <cellStyle name="Total 2" xfId="82" xr:uid="{00000000-0005-0000-0000-00005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FF"/>
      <color rgb="FF632523"/>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0</xdr:row>
      <xdr:rowOff>0</xdr:rowOff>
    </xdr:from>
    <xdr:to>
      <xdr:col>2</xdr:col>
      <xdr:colOff>2247900</xdr:colOff>
      <xdr:row>3</xdr:row>
      <xdr:rowOff>21529</xdr:rowOff>
    </xdr:to>
    <xdr:pic>
      <xdr:nvPicPr>
        <xdr:cNvPr id="3" name="Imagen 2">
          <a:extLst>
            <a:ext uri="{FF2B5EF4-FFF2-40B4-BE49-F238E27FC236}">
              <a16:creationId xmlns:a16="http://schemas.microsoft.com/office/drawing/2014/main" id="{18F50C36-071B-4274-9F8C-4CE6E518A31B}"/>
            </a:ext>
          </a:extLst>
        </xdr:cNvPr>
        <xdr:cNvPicPr>
          <a:picLocks noChangeAspect="1"/>
        </xdr:cNvPicPr>
      </xdr:nvPicPr>
      <xdr:blipFill rotWithShape="1">
        <a:blip xmlns:r="http://schemas.openxmlformats.org/officeDocument/2006/relationships" r:embed="rId1"/>
        <a:srcRect l="8308" t="45696" r="52179" b="6514"/>
        <a:stretch/>
      </xdr:blipFill>
      <xdr:spPr bwMode="auto">
        <a:xfrm>
          <a:off x="276225" y="0"/>
          <a:ext cx="3819525" cy="840679"/>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19050</xdr:rowOff>
    </xdr:from>
    <xdr:to>
      <xdr:col>10</xdr:col>
      <xdr:colOff>234950</xdr:colOff>
      <xdr:row>38</xdr:row>
      <xdr:rowOff>127000</xdr:rowOff>
    </xdr:to>
    <xdr:sp macro="" textlink="">
      <xdr:nvSpPr>
        <xdr:cNvPr id="2" name="1 CuadroTexto">
          <a:extLst>
            <a:ext uri="{FF2B5EF4-FFF2-40B4-BE49-F238E27FC236}">
              <a16:creationId xmlns:a16="http://schemas.microsoft.com/office/drawing/2014/main" id="{00000000-0008-0000-0100-000002000000}"/>
            </a:ext>
          </a:extLst>
        </xdr:cNvPr>
        <xdr:cNvSpPr txBox="1"/>
      </xdr:nvSpPr>
      <xdr:spPr>
        <a:xfrm>
          <a:off x="0" y="946150"/>
          <a:ext cx="9969500" cy="788035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gn="l" rtl="0">
            <a:defRPr sz="1000"/>
          </a:pPr>
          <a:endParaRPr lang="es-MX" sz="1100" b="0" i="0" u="none" strike="noStrike" baseline="0">
            <a:solidFill>
              <a:srgbClr val="996633"/>
            </a:solidFill>
            <a:latin typeface="Montserrat Medium" panose="00000600000000000000" pitchFamily="2"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632523"/>
              </a:solidFill>
              <a:effectLst/>
              <a:uLnTx/>
              <a:uFillTx/>
              <a:latin typeface="Montserrat Medium" panose="00000600000000000000" pitchFamily="2" charset="0"/>
              <a:ea typeface="+mn-ea"/>
              <a:cs typeface="+mn-cs"/>
            </a:rPr>
            <a:t>• Ayuda para gastos de funeral. </a:t>
          </a:r>
          <a:r>
            <a:rPr kumimoji="0" lang="es-MX" sz="1100" b="0" i="0" u="none" strike="noStrike" kern="0" cap="none" spc="0" normalizeH="0" baseline="0" noProof="0">
              <a:ln>
                <a:noFill/>
              </a:ln>
              <a:solidFill>
                <a:srgbClr val="000000"/>
              </a:solidFill>
              <a:effectLst/>
              <a:uLnTx/>
              <a:uFillTx/>
              <a:latin typeface="Montserrat Medium" panose="00000600000000000000" pitchFamily="2" charset="0"/>
              <a:ea typeface="+mn-ea"/>
              <a:cs typeface="+mn-cs"/>
            </a:rPr>
            <a:t>Es la prestación en dinero que se paga a la persona familiar del asegurado o pensionado fallecido, que presenta copia del acta de defunción y la cuenta original de los gastos de funeral; esta ayuda consiste en  dos</a:t>
          </a:r>
          <a:r>
            <a:rPr kumimoji="0" lang="es-MX" sz="1100" b="0" i="0" u="none" strike="noStrike" kern="0" cap="none" spc="0" normalizeH="0" baseline="0" noProof="0">
              <a:ln>
                <a:noFill/>
              </a:ln>
              <a:solidFill>
                <a:srgbClr val="FF0000"/>
              </a:solidFill>
              <a:effectLst/>
              <a:uLnTx/>
              <a:uFillTx/>
              <a:latin typeface="Montserrat Medium" panose="00000600000000000000" pitchFamily="2" charset="0"/>
              <a:ea typeface="+mn-ea"/>
              <a:cs typeface="+mn-cs"/>
            </a:rPr>
            <a:t> </a:t>
          </a:r>
          <a:r>
            <a:rPr kumimoji="0" lang="es-MX" sz="1100" b="0" i="0" u="none" strike="noStrike" kern="0" cap="none" spc="0" normalizeH="0" baseline="0" noProof="0">
              <a:ln>
                <a:noFill/>
              </a:ln>
              <a:solidFill>
                <a:sysClr val="windowText" lastClr="000000"/>
              </a:solidFill>
              <a:effectLst/>
              <a:uLnTx/>
              <a:uFillTx/>
              <a:latin typeface="Montserrat Medium" panose="00000600000000000000" pitchFamily="2" charset="0"/>
              <a:ea typeface="+mn-ea"/>
              <a:cs typeface="+mn-cs"/>
            </a:rPr>
            <a:t>veces el valor mensual de la Unidad de Medida y </a:t>
          </a:r>
          <a:r>
            <a:rPr kumimoji="0" lang="es-MX" sz="1050" b="0" i="1" u="none" strike="noStrike" kern="0" cap="none" spc="0" normalizeH="0" baseline="0" noProof="0">
              <a:ln>
                <a:noFill/>
              </a:ln>
              <a:solidFill>
                <a:sysClr val="windowText" lastClr="000000"/>
              </a:solidFill>
              <a:effectLst/>
              <a:uLnTx/>
              <a:uFillTx/>
              <a:latin typeface="Montserrat Medium" panose="00000600000000000000" pitchFamily="2" charset="0"/>
              <a:ea typeface="+mn-ea"/>
              <a:cs typeface="+mn-cs"/>
            </a:rPr>
            <a:t>Actualización, </a:t>
          </a:r>
          <a:r>
            <a:rPr kumimoji="0" lang="es-MX" sz="1050" b="0" i="0" u="none" strike="noStrike" kern="0" cap="none" spc="0" normalizeH="0" baseline="0" noProof="0">
              <a:ln>
                <a:noFill/>
              </a:ln>
              <a:solidFill>
                <a:sysClr val="windowText" lastClr="000000"/>
              </a:solidFill>
              <a:effectLst/>
              <a:uLnTx/>
              <a:uFillTx/>
              <a:latin typeface="Montserrat Medium" panose="00000600000000000000" pitchFamily="2" charset="0"/>
              <a:ea typeface="+mn-ea"/>
              <a:cs typeface="+mn-cs"/>
            </a:rPr>
            <a:t>(</a:t>
          </a:r>
          <a:r>
            <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antes: </a:t>
          </a:r>
          <a:r>
            <a:rPr kumimoji="0" lang="es-MX"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dos veces el salario mínimo general que rija en el Distrito Federal</a:t>
          </a:r>
          <a:r>
            <a:rPr kumimoji="0" lang="es-MX" sz="1050" b="0" i="0" u="none" strike="noStrike" kern="0" cap="none" spc="0" normalizeH="0" baseline="0" noProof="0">
              <a:ln>
                <a:noFill/>
              </a:ln>
              <a:solidFill>
                <a:sysClr val="windowText" lastClr="000000"/>
              </a:solidFill>
              <a:effectLst/>
              <a:uLnTx/>
              <a:uFillTx/>
              <a:latin typeface="Montserrat Medium" panose="00000600000000000000" pitchFamily="2" charset="0"/>
              <a:ea typeface="+mn-ea"/>
              <a:cs typeface="+mn-cs"/>
            </a:rPr>
            <a:t>)</a:t>
          </a:r>
          <a:r>
            <a:rPr kumimoji="0" lang="es-MX" sz="1100" b="0" i="0" u="none" strike="noStrike" kern="0" cap="none" spc="0" normalizeH="0" baseline="0" noProof="0">
              <a:ln>
                <a:noFill/>
              </a:ln>
              <a:solidFill>
                <a:sysClr val="windowText" lastClr="000000"/>
              </a:solidFill>
              <a:effectLst/>
              <a:uLnTx/>
              <a:uFillTx/>
              <a:latin typeface="Montserrat Medium" panose="00000600000000000000" pitchFamily="2" charset="0"/>
              <a:ea typeface="+mn-ea"/>
              <a:cs typeface="+mn-cs"/>
            </a:rPr>
            <a:t> que corresponda a la fecha de fallecimiento de acuerdo a los requisitos señalados en la LSS.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s-MX" sz="1100" b="0" i="0" u="none" strike="noStrike" kern="0" cap="none" spc="0" normalizeH="0" baseline="0" noProof="0">
            <a:ln>
              <a:noFill/>
            </a:ln>
            <a:solidFill>
              <a:srgbClr val="996633"/>
            </a:solidFill>
            <a:effectLst/>
            <a:uLnTx/>
            <a:uFillTx/>
            <a:latin typeface="Montserrat Medium" panose="00000600000000000000" pitchFamily="2" charset="0"/>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632523"/>
              </a:solidFill>
              <a:effectLst/>
              <a:uLnTx/>
              <a:uFillTx/>
              <a:latin typeface="Montserrat Medium" panose="00000600000000000000" pitchFamily="2" charset="0"/>
              <a:ea typeface="+mn-ea"/>
              <a:cs typeface="+mn-cs"/>
            </a:rPr>
            <a:t>• Ayuda para gastos de matrimonio. </a:t>
          </a:r>
          <a:r>
            <a:rPr kumimoji="0" lang="es-MX" sz="1100" b="0" i="0" u="none" strike="noStrike" kern="0" cap="none" spc="0" normalizeH="0" baseline="0" noProof="0">
              <a:ln>
                <a:noFill/>
              </a:ln>
              <a:solidFill>
                <a:srgbClr val="000000"/>
              </a:solidFill>
              <a:effectLst/>
              <a:uLnTx/>
              <a:uFillTx/>
              <a:latin typeface="Montserrat Medium" panose="00000600000000000000" pitchFamily="2" charset="0"/>
              <a:ea typeface="+mn-ea"/>
              <a:cs typeface="+mn-cs"/>
            </a:rPr>
            <a:t>Es la cantidad de dinero que como dote se paga al asegurado de cualquier sexo que contrae matrimonio civil y reúne los requisitos señalados en la LSS y que </a:t>
          </a:r>
          <a:r>
            <a:rPr kumimoji="0" lang="es-MX" sz="1100" b="0" i="0" u="none" strike="noStrike" kern="0" cap="none" spc="0" normalizeH="0" baseline="0" noProof="0">
              <a:ln>
                <a:noFill/>
              </a:ln>
              <a:solidFill>
                <a:sysClr val="windowText" lastClr="000000"/>
              </a:solidFill>
              <a:effectLst/>
              <a:uLnTx/>
              <a:uFillTx/>
              <a:latin typeface="Montserrat Medium" panose="00000600000000000000" pitchFamily="2" charset="0"/>
              <a:ea typeface="+mn-ea"/>
              <a:cs typeface="+mn-cs"/>
            </a:rPr>
            <a:t>consiste una cantidad equivalente a treinta Unidades de Medida y Actualización </a:t>
          </a:r>
          <a:r>
            <a:rPr kumimoji="0" lang="es-MX" sz="11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antes: </a:t>
          </a:r>
          <a:r>
            <a:rPr kumimoji="0" lang="es-MX" sz="10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 30 días de salario mínimo vigente en el Distrito Federal) </a:t>
          </a:r>
          <a:r>
            <a:rPr kumimoji="0" lang="es-MX" sz="1100" b="0" i="0" u="none" strike="noStrike" kern="0" cap="none" spc="0" normalizeH="0" baseline="0" noProof="0">
              <a:ln>
                <a:noFill/>
              </a:ln>
              <a:solidFill>
                <a:sysClr val="windowText" lastClr="000000"/>
              </a:solidFill>
              <a:effectLst/>
              <a:uLnTx/>
              <a:uFillTx/>
              <a:latin typeface="Montserrat Medium" panose="00000600000000000000" pitchFamily="2" charset="0"/>
              <a:ea typeface="+mn-ea"/>
              <a:cs typeface="+mn-cs"/>
            </a:rPr>
            <a:t>a la fecha de su matrimonio</a:t>
          </a:r>
          <a:r>
            <a:rPr kumimoji="0" lang="es-MX" sz="1000" b="0" i="0" u="none" strike="noStrike" kern="0" cap="none" spc="0" normalizeH="0" baseline="0" noProof="0">
              <a:ln>
                <a:noFill/>
              </a:ln>
              <a:solidFill>
                <a:sysClr val="windowText" lastClr="000000"/>
              </a:solidFill>
              <a:effectLst/>
              <a:uLnTx/>
              <a:uFillTx/>
              <a:latin typeface="+mn-lt"/>
              <a:ea typeface="+mn-ea"/>
              <a:cs typeface="+mn-cs"/>
            </a:rPr>
            <a:t>.</a:t>
          </a:r>
          <a:endParaRPr kumimoji="0" lang="es-MX" sz="1100" b="0" i="0" u="none" strike="noStrike" kern="0" cap="none" spc="0" normalizeH="0" baseline="0" noProof="0">
            <a:ln>
              <a:noFill/>
            </a:ln>
            <a:solidFill>
              <a:sysClr val="windowText" lastClr="000000"/>
            </a:solidFill>
            <a:effectLst/>
            <a:uLnTx/>
            <a:uFillTx/>
            <a:latin typeface="+mn-lt"/>
            <a:ea typeface="+mn-ea"/>
            <a:cs typeface="+mn-cs"/>
          </a:endParaRPr>
        </a:p>
        <a:p>
          <a:pPr algn="l" rtl="0">
            <a:defRPr sz="1000"/>
          </a:pPr>
          <a:endParaRPr lang="es-MX" sz="1100" b="0" i="0" u="none" strike="noStrike" baseline="0">
            <a:solidFill>
              <a:srgbClr val="996633"/>
            </a:solidFill>
            <a:latin typeface="Montserrat Medium" panose="00000600000000000000" pitchFamily="2" charset="0"/>
          </a:endParaRPr>
        </a:p>
        <a:p>
          <a:pPr algn="l" rtl="0">
            <a:defRPr sz="1000"/>
          </a:pPr>
          <a:r>
            <a:rPr lang="es-MX" sz="1100" b="0" i="0" u="none" strike="noStrike" baseline="0">
              <a:solidFill>
                <a:srgbClr val="632523"/>
              </a:solidFill>
              <a:latin typeface="Montserrat Medium" panose="00000600000000000000" pitchFamily="2" charset="0"/>
            </a:rPr>
            <a:t>• </a:t>
          </a:r>
          <a:r>
            <a:rPr lang="es-MX" sz="1100" b="1" i="0" u="none" strike="noStrike" baseline="0">
              <a:solidFill>
                <a:srgbClr val="632523"/>
              </a:solidFill>
              <a:latin typeface="Montserrat Medium" panose="00000600000000000000" pitchFamily="2" charset="0"/>
            </a:rPr>
            <a:t>Certificado de incapacidad. </a:t>
          </a:r>
          <a:r>
            <a:rPr lang="es-MX" sz="1100" b="0" i="0" u="none" strike="noStrike" baseline="0">
              <a:solidFill>
                <a:srgbClr val="000000"/>
              </a:solidFill>
              <a:latin typeface="Montserrat Medium" panose="00000600000000000000" pitchFamily="2" charset="0"/>
            </a:rPr>
            <a:t>Es el documento que se extiende a un asegurado para justificar la ausencia a sus labores cuando presenta un padecimiento incapacitante.</a:t>
          </a:r>
        </a:p>
        <a:p>
          <a:pPr algn="l" rtl="0">
            <a:defRPr sz="1000"/>
          </a:pPr>
          <a:endParaRPr lang="es-MX" sz="1100" b="0" i="0" u="none" strike="noStrike" baseline="0">
            <a:solidFill>
              <a:srgbClr val="996633"/>
            </a:solidFill>
            <a:latin typeface="Montserrat Medium" panose="00000600000000000000" pitchFamily="2" charset="0"/>
          </a:endParaRPr>
        </a:p>
        <a:p>
          <a:pPr algn="l" rtl="0">
            <a:defRPr sz="1000"/>
          </a:pPr>
          <a:r>
            <a:rPr lang="es-MX" sz="1100" b="0" i="0" u="none" strike="noStrike" baseline="0">
              <a:solidFill>
                <a:srgbClr val="632523"/>
              </a:solidFill>
              <a:latin typeface="Montserrat Medium" panose="00000600000000000000" pitchFamily="2" charset="0"/>
            </a:rPr>
            <a:t>• </a:t>
          </a:r>
          <a:r>
            <a:rPr lang="es-MX" sz="1100" b="1" i="0" u="none" strike="noStrike" baseline="0">
              <a:solidFill>
                <a:srgbClr val="632523"/>
              </a:solidFill>
              <a:latin typeface="Montserrat Medium" panose="00000600000000000000" pitchFamily="2" charset="0"/>
            </a:rPr>
            <a:t>Certificado de incapacidad con subsidio. </a:t>
          </a:r>
          <a:r>
            <a:rPr lang="es-MX" sz="1100" b="0" i="0" u="none" strike="noStrike" baseline="0">
              <a:solidFill>
                <a:srgbClr val="000000"/>
              </a:solidFill>
              <a:latin typeface="Montserrat Medium" panose="00000600000000000000" pitchFamily="2" charset="0"/>
            </a:rPr>
            <a:t>Es el documento que se extiende a un asegurado para justificar la ausencia a sus labores cuando presenta un padecimiento incapacitante, permitiéndole además cobrar el subsidio correspondiente si se reúnen los requisitos que al respecto señala la LSS. (Reglamento para la expedición de incapacidad temporal para el trabajo a los asegurados del régimen obligatorio del IMSS).</a:t>
          </a:r>
        </a:p>
        <a:p>
          <a:pPr algn="l" rtl="0">
            <a:defRPr sz="1000"/>
          </a:pPr>
          <a:endParaRPr lang="es-MX" sz="1100" b="0" i="0" u="none" strike="noStrike" baseline="0">
            <a:solidFill>
              <a:srgbClr val="996633"/>
            </a:solidFill>
            <a:latin typeface="Montserrat Medium" panose="00000600000000000000" pitchFamily="2" charset="0"/>
          </a:endParaRPr>
        </a:p>
        <a:p>
          <a:pPr algn="l" rtl="0">
            <a:defRPr sz="1000"/>
          </a:pPr>
          <a:r>
            <a:rPr lang="es-MX" sz="1100" b="1" i="0" u="none" strike="noStrike" baseline="0">
              <a:solidFill>
                <a:srgbClr val="632523"/>
              </a:solidFill>
              <a:latin typeface="Montserrat Medium" panose="00000600000000000000" pitchFamily="2" charset="0"/>
            </a:rPr>
            <a:t>• Certificado de incapacidad sin subsidio. </a:t>
          </a:r>
          <a:r>
            <a:rPr lang="es-MX" sz="1100" b="0" i="0" u="none" strike="noStrike" baseline="0">
              <a:solidFill>
                <a:srgbClr val="000000"/>
              </a:solidFill>
              <a:latin typeface="Montserrat Medium" panose="00000600000000000000" pitchFamily="2" charset="0"/>
            </a:rPr>
            <a:t>Es el documento que se extiende a un asegurado para justificar la ausencia a sus labores cuando presenta un padecimiento incapacitante y que no cobra ó no procede el derecho a un subsidio</a:t>
          </a:r>
          <a:r>
            <a:rPr lang="es-MX" sz="1100" b="0" i="0" u="none" strike="noStrike" baseline="0">
              <a:solidFill>
                <a:srgbClr val="996633"/>
              </a:solidFill>
              <a:latin typeface="Montserrat Medium" panose="00000600000000000000" pitchFamily="2" charset="0"/>
            </a:rPr>
            <a:t>.</a:t>
          </a:r>
        </a:p>
        <a:p>
          <a:pPr algn="l" rtl="0">
            <a:defRPr sz="1000"/>
          </a:pPr>
          <a:endParaRPr lang="es-MX" sz="1100" b="0" i="0" u="none" strike="noStrike" baseline="0">
            <a:solidFill>
              <a:srgbClr val="996633"/>
            </a:solidFill>
            <a:latin typeface="Montserrat Medium" panose="00000600000000000000" pitchFamily="2" charset="0"/>
          </a:endParaRPr>
        </a:p>
        <a:p>
          <a:pPr algn="l" rtl="0">
            <a:defRPr sz="1000"/>
          </a:pPr>
          <a:r>
            <a:rPr lang="es-MX" sz="1100" b="1" i="0" u="none" strike="noStrike" baseline="0">
              <a:solidFill>
                <a:srgbClr val="632523"/>
              </a:solidFill>
              <a:latin typeface="Montserrat Medium" panose="00000600000000000000" pitchFamily="2" charset="0"/>
            </a:rPr>
            <a:t>• Indemnizaciones globales. </a:t>
          </a:r>
          <a:r>
            <a:rPr lang="es-MX" sz="1100" b="0" i="0" u="none" strike="noStrike" baseline="0">
              <a:solidFill>
                <a:srgbClr val="000000"/>
              </a:solidFill>
              <a:latin typeface="Montserrat Medium" panose="00000600000000000000" pitchFamily="2" charset="0"/>
            </a:rPr>
            <a:t>Es la prestación establecida por la ley del seguro social, consistente en el pago de cinco anualidades de una pensión de incapacidad permanente parcial con evaluación definitiva de hasta el 25%. esta será optativa para el trabajador, cuando la valuación exceda del 25 % sin rebasar el 50%.</a:t>
          </a:r>
        </a:p>
        <a:p>
          <a:pPr algn="l" rtl="0">
            <a:defRPr sz="1000"/>
          </a:pPr>
          <a:endParaRPr lang="es-MX" sz="1100" b="0" i="0" u="none" strike="noStrike" baseline="0">
            <a:solidFill>
              <a:srgbClr val="000000"/>
            </a:solidFill>
            <a:latin typeface="Montserrat Medium" panose="00000600000000000000" pitchFamily="2"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632523"/>
              </a:solidFill>
              <a:effectLst/>
              <a:uLnTx/>
              <a:uFillTx/>
              <a:latin typeface="Montserrat Medium" panose="00000600000000000000" pitchFamily="50" charset="0"/>
              <a:ea typeface="+mn-ea"/>
              <a:cs typeface="+mn-cs"/>
            </a:rPr>
            <a:t>• OOAD. </a:t>
          </a:r>
          <a:r>
            <a:rPr kumimoji="0" lang="es-MX" sz="1100" b="0" i="0" u="none" strike="noStrike" kern="0" cap="none" spc="0" normalizeH="0" baseline="0" noProof="0">
              <a:ln>
                <a:noFill/>
              </a:ln>
              <a:solidFill>
                <a:srgbClr val="000000"/>
              </a:solidFill>
              <a:effectLst/>
              <a:uLnTx/>
              <a:uFillTx/>
              <a:latin typeface="Montserrat Medium" panose="00000600000000000000" pitchFamily="2" charset="0"/>
              <a:ea typeface="+mn-ea"/>
              <a:cs typeface="+mn-cs"/>
            </a:rPr>
            <a:t>Órgano de Operación Administrativa Desconcentrada. El Instituto Mexicano del Seguro Social ejerce sus atribuciones conforme a su competencia territorial a través de sus Órganos de Operación Administrativa Desconcentrada de acuerdo con lo señalado en el artículo 155 del Reglamento Interior del Instituto Mexicano del Seguro Social (RIIMSS). Antes denominados Delegaciones.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s-MX" sz="1100" b="0" i="0" u="none" strike="noStrike" kern="0" cap="none" spc="0" normalizeH="0" baseline="0" noProof="0">
            <a:ln>
              <a:noFill/>
            </a:ln>
            <a:solidFill>
              <a:srgbClr val="000000"/>
            </a:solidFill>
            <a:effectLst/>
            <a:uLnTx/>
            <a:uFillTx/>
            <a:latin typeface="Montserrat Medium" panose="00000600000000000000" pitchFamily="2" charset="0"/>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MX" sz="1100" b="0" i="0" u="none" strike="noStrike" kern="0" cap="none" spc="0" normalizeH="0" baseline="0" noProof="0">
              <a:ln>
                <a:noFill/>
              </a:ln>
              <a:solidFill>
                <a:srgbClr val="C0504D">
                  <a:lumMod val="50000"/>
                </a:srgbClr>
              </a:solidFill>
              <a:effectLst/>
              <a:uLnTx/>
              <a:uFillTx/>
              <a:latin typeface="Montserrat Medium" panose="00000600000000000000" pitchFamily="50" charset="0"/>
              <a:ea typeface="+mn-ea"/>
              <a:cs typeface="+mn-cs"/>
            </a:rPr>
            <a:t>• </a:t>
          </a:r>
          <a:r>
            <a:rPr kumimoji="0" lang="es-MX" sz="1100" b="1" i="0" u="none" strike="noStrike" kern="0" cap="none" spc="0" normalizeH="0" baseline="0" noProof="0">
              <a:ln>
                <a:noFill/>
              </a:ln>
              <a:solidFill>
                <a:srgbClr val="C0504D">
                  <a:lumMod val="50000"/>
                </a:srgbClr>
              </a:solidFill>
              <a:effectLst/>
              <a:uLnTx/>
              <a:uFillTx/>
              <a:latin typeface="Montserrat Medium" panose="00000600000000000000" pitchFamily="50" charset="0"/>
              <a:ea typeface="+mn-ea"/>
              <a:cs typeface="+mn-cs"/>
            </a:rPr>
            <a:t>Pago Ordinario</a:t>
          </a:r>
          <a:r>
            <a:rPr kumimoji="0" lang="es-MX" sz="1100" b="0" i="0" u="none" strike="noStrike" kern="0" cap="none" spc="0" normalizeH="0" baseline="0" noProof="0">
              <a:ln>
                <a:noFill/>
              </a:ln>
              <a:solidFill>
                <a:srgbClr val="C0504D">
                  <a:lumMod val="50000"/>
                </a:srgbClr>
              </a:solidFill>
              <a:effectLst/>
              <a:uLnTx/>
              <a:uFillTx/>
              <a:latin typeface="Montserrat Medium" panose="00000600000000000000" pitchFamily="50" charset="0"/>
              <a:ea typeface="+mn-ea"/>
              <a:cs typeface="+mn-cs"/>
            </a:rPr>
            <a:t>. </a:t>
          </a:r>
          <a:r>
            <a:rPr kumimoji="0" lang="es-MX" sz="1100" b="0" i="0" u="none" strike="noStrike" kern="0" cap="none" spc="0" normalizeH="0" baseline="0" noProof="0">
              <a:ln>
                <a:noFill/>
              </a:ln>
              <a:solidFill>
                <a:sysClr val="windowText" lastClr="000000"/>
              </a:solidFill>
              <a:effectLst/>
              <a:uLnTx/>
              <a:uFillTx/>
              <a:latin typeface="Montserrat Medium" panose="00000600000000000000" pitchFamily="50" charset="0"/>
              <a:ea typeface="+mn-ea"/>
              <a:cs typeface="+mn-cs"/>
            </a:rPr>
            <a:t>El pago ordinario incluye los conceptos de: pago regular, ayuda asistencial, asignaciones familiares, ajuste al  mínimo, aplicación artículo 66 de la LSS73 en la Incapacites permanentes, aplicación del 14 transitorio de la LSS97 en cesantía, vejez y viudez.</a:t>
          </a:r>
        </a:p>
        <a:p>
          <a:pPr algn="l" rtl="0">
            <a:defRPr sz="1000"/>
          </a:pPr>
          <a:endParaRPr lang="es-MX" sz="1100" b="0" i="0" u="none" strike="noStrike" baseline="0">
            <a:solidFill>
              <a:srgbClr val="000000"/>
            </a:solidFill>
            <a:latin typeface="Montserrat Medium" panose="00000600000000000000" pitchFamily="2" charset="0"/>
          </a:endParaRPr>
        </a:p>
        <a:p>
          <a:pPr algn="l" rtl="0">
            <a:defRPr sz="1000"/>
          </a:pPr>
          <a:r>
            <a:rPr lang="es-MX" sz="1100" b="0" i="0" u="none" strike="noStrike" baseline="0">
              <a:solidFill>
                <a:srgbClr val="000000"/>
              </a:solidFill>
              <a:latin typeface="Montserrat Medium" panose="00000600000000000000" pitchFamily="2" charset="0"/>
            </a:rPr>
            <a:t>• </a:t>
          </a:r>
          <a:r>
            <a:rPr lang="es-MX" sz="1100" b="1" i="0" u="none" strike="noStrike" baseline="0">
              <a:solidFill>
                <a:srgbClr val="632523"/>
              </a:solidFill>
              <a:latin typeface="Montserrat Medium" panose="00000600000000000000" pitchFamily="2" charset="0"/>
              <a:ea typeface="+mn-ea"/>
              <a:cs typeface="+mn-cs"/>
            </a:rPr>
            <a:t>Pensiones en Curso de Pago</a:t>
          </a:r>
          <a:r>
            <a:rPr lang="es-MX" sz="1100" b="0" i="0" u="none" strike="noStrike" baseline="0">
              <a:solidFill>
                <a:srgbClr val="000000"/>
              </a:solidFill>
              <a:latin typeface="Montserrat Medium" panose="00000600000000000000" pitchFamily="2" charset="0"/>
            </a:rPr>
            <a:t>. </a:t>
          </a:r>
          <a:r>
            <a:rPr lang="es-MX" sz="1100" b="0" i="0" u="none" strike="noStrike" baseline="0">
              <a:solidFill>
                <a:sysClr val="windowText" lastClr="000000"/>
              </a:solidFill>
              <a:latin typeface="Montserrat Medium" panose="00000600000000000000" pitchFamily="2" charset="0"/>
            </a:rPr>
            <a:t>Prestación económica periódica que se otorga al trabajador asegurado o a sus beneficiarios con derecho, conforme a las condiciones fijadas en el régimen pensionario que le corresponda o elija. El término se aplica para las prestaciones otorgadas bajo régimen de ley 73, según el Articulo "TERCERO" Transitorio Ley del Seguro Social vigente a partir del 01 de julio de 1997 (LSS97).</a:t>
          </a:r>
        </a:p>
        <a:p>
          <a:pPr algn="l" rtl="0">
            <a:defRPr sz="1000"/>
          </a:pPr>
          <a:endParaRPr lang="es-MX" sz="1100" b="0" i="0" u="none" strike="noStrike" baseline="0">
            <a:solidFill>
              <a:srgbClr val="000000"/>
            </a:solidFill>
            <a:latin typeface="Montserrat Medium" panose="00000600000000000000" pitchFamily="2"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s-MX" sz="1000" b="1" i="0" baseline="0">
              <a:solidFill>
                <a:srgbClr val="632523"/>
              </a:solidFill>
              <a:effectLst/>
              <a:latin typeface="+mn-lt"/>
              <a:ea typeface="+mn-ea"/>
              <a:cs typeface="+mn-cs"/>
            </a:rPr>
            <a:t>• </a:t>
          </a:r>
          <a:r>
            <a:rPr lang="es-MX" sz="1100" b="1" i="0" u="none" strike="noStrike" baseline="0">
              <a:solidFill>
                <a:srgbClr val="632523"/>
              </a:solidFill>
              <a:latin typeface="Montserrat Medium" panose="00000600000000000000" pitchFamily="2" charset="0"/>
              <a:ea typeface="+mn-ea"/>
              <a:cs typeface="+mn-cs"/>
            </a:rPr>
            <a:t>Renta Vitalicia. </a:t>
          </a:r>
          <a:r>
            <a:rPr lang="es-MX" sz="1100" b="0" i="0" u="none" strike="noStrike" baseline="0">
              <a:solidFill>
                <a:srgbClr val="000000"/>
              </a:solidFill>
              <a:latin typeface="Montserrat Medium" panose="00000600000000000000" pitchFamily="2" charset="0"/>
              <a:ea typeface="+mn-ea"/>
              <a:cs typeface="+mn-cs"/>
            </a:rPr>
            <a:t>Es el contrato por el cual la aseguradora a cambio de recibir los recursos acumulados en la cuenta individual se obliga a pagar periódicamente una pensión durante la vida del pensionado.</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es-MX" sz="1100">
            <a:effectLst/>
            <a:latin typeface="Montserrat Medium" panose="00000600000000000000" pitchFamily="50" charset="0"/>
          </a:endParaRPr>
        </a:p>
        <a:p>
          <a:pPr algn="l" rtl="0">
            <a:defRPr sz="1000"/>
          </a:pPr>
          <a:endParaRPr lang="es-MX" sz="1100" b="0" i="0" u="none" strike="noStrike" baseline="0">
            <a:solidFill>
              <a:srgbClr val="000000"/>
            </a:solidFill>
            <a:latin typeface="Montserrat Medium" panose="00000600000000000000" pitchFamily="2" charset="0"/>
          </a:endParaRPr>
        </a:p>
        <a:p>
          <a:pPr algn="l" rtl="0">
            <a:defRPr sz="1000"/>
          </a:pPr>
          <a:endParaRPr lang="es-MX" sz="1100" b="0" i="0" u="none" strike="noStrike" baseline="0">
            <a:solidFill>
              <a:srgbClr val="000000"/>
            </a:solidFill>
            <a:latin typeface="Montserrat Medium" panose="00000600000000000000" pitchFamily="2" charset="0"/>
          </a:endParaRPr>
        </a:p>
        <a:p>
          <a:pPr algn="l" rtl="0">
            <a:defRPr sz="1000"/>
          </a:pPr>
          <a:endParaRPr lang="es-MX" sz="1100" b="0" i="0" u="none" strike="noStrike" baseline="0">
            <a:solidFill>
              <a:srgbClr val="000000"/>
            </a:solidFill>
            <a:latin typeface="Montserrat Medium" panose="00000600000000000000" pitchFamily="2" charset="0"/>
          </a:endParaRPr>
        </a:p>
        <a:p>
          <a:pPr algn="l" rtl="0">
            <a:defRPr sz="1000"/>
          </a:pPr>
          <a:endParaRPr lang="es-MX" sz="1100" b="0" i="0" u="none" strike="noStrike" baseline="0">
            <a:solidFill>
              <a:srgbClr val="000000"/>
            </a:solidFill>
            <a:latin typeface="Montserrat Medium" panose="00000600000000000000" pitchFamily="2"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2:N28"/>
  <sheetViews>
    <sheetView showGridLines="0" tabSelected="1" zoomScaleNormal="100" workbookViewId="0"/>
  </sheetViews>
  <sheetFormatPr baseColWidth="10" defaultRowHeight="18"/>
  <cols>
    <col min="1" max="1" width="4.109375" style="1" customWidth="1"/>
    <col min="2" max="2" width="17.44140625" style="48" customWidth="1"/>
    <col min="3" max="3" width="114.21875" style="2" customWidth="1"/>
    <col min="4" max="14" width="11.5546875" style="96"/>
    <col min="15" max="16384" width="11.5546875" style="1"/>
  </cols>
  <sheetData>
    <row r="2" spans="2:14" s="49" customFormat="1" ht="23.25" customHeight="1">
      <c r="B2" s="389" t="s">
        <v>346</v>
      </c>
      <c r="C2" s="390"/>
      <c r="D2" s="95"/>
      <c r="E2" s="95"/>
      <c r="F2" s="95"/>
      <c r="G2" s="95"/>
      <c r="H2" s="95"/>
      <c r="I2" s="95"/>
      <c r="J2" s="95"/>
      <c r="K2" s="95"/>
      <c r="L2" s="95"/>
      <c r="M2" s="95"/>
      <c r="N2" s="95"/>
    </row>
    <row r="3" spans="2:14" ht="23.25" customHeight="1">
      <c r="B3" s="392"/>
      <c r="C3" s="392"/>
    </row>
    <row r="4" spans="2:14" ht="23.25" customHeight="1" thickBot="1">
      <c r="B4" s="383"/>
      <c r="C4" s="383"/>
    </row>
    <row r="5" spans="2:14" ht="30.75" customHeight="1">
      <c r="B5" s="384" t="s">
        <v>135</v>
      </c>
      <c r="C5" s="385" t="s">
        <v>136</v>
      </c>
      <c r="D5" s="102"/>
      <c r="E5" s="102"/>
      <c r="F5" s="102"/>
      <c r="G5" s="102"/>
    </row>
    <row r="6" spans="2:14" ht="19.5" customHeight="1">
      <c r="B6" s="94" t="s">
        <v>170</v>
      </c>
      <c r="C6" s="269" t="s">
        <v>231</v>
      </c>
      <c r="D6" s="97"/>
      <c r="E6" s="97"/>
      <c r="F6" s="97"/>
      <c r="G6" s="97"/>
      <c r="H6" s="97"/>
      <c r="I6" s="97"/>
      <c r="J6" s="97"/>
      <c r="K6" s="97"/>
      <c r="L6" s="97"/>
      <c r="M6" s="97"/>
    </row>
    <row r="7" spans="2:14" ht="23.25" customHeight="1">
      <c r="B7" s="94" t="s">
        <v>171</v>
      </c>
      <c r="C7" s="269" t="s">
        <v>252</v>
      </c>
    </row>
    <row r="8" spans="2:14" ht="23.25" customHeight="1">
      <c r="B8" s="94" t="s">
        <v>172</v>
      </c>
      <c r="C8" s="269" t="s">
        <v>232</v>
      </c>
    </row>
    <row r="9" spans="2:14" ht="23.25" customHeight="1">
      <c r="B9" s="94" t="s">
        <v>173</v>
      </c>
      <c r="C9" s="269" t="s">
        <v>236</v>
      </c>
      <c r="D9" s="97"/>
      <c r="E9" s="3"/>
      <c r="F9" s="3"/>
      <c r="G9" s="3"/>
      <c r="H9" s="3"/>
      <c r="I9" s="3"/>
      <c r="J9" s="3"/>
      <c r="K9" s="3"/>
      <c r="L9" s="3"/>
    </row>
    <row r="10" spans="2:14" ht="23.25" customHeight="1">
      <c r="B10" s="94" t="s">
        <v>174</v>
      </c>
      <c r="C10" s="269" t="s">
        <v>253</v>
      </c>
      <c r="D10" s="97"/>
      <c r="E10" s="97"/>
      <c r="F10" s="97"/>
      <c r="G10" s="97"/>
      <c r="H10" s="97"/>
      <c r="I10" s="97"/>
      <c r="J10" s="97"/>
    </row>
    <row r="11" spans="2:14" ht="23.25" customHeight="1">
      <c r="B11" s="94" t="s">
        <v>175</v>
      </c>
      <c r="C11" s="269" t="s">
        <v>234</v>
      </c>
    </row>
    <row r="12" spans="2:14" ht="23.25" customHeight="1">
      <c r="B12" s="94" t="s">
        <v>176</v>
      </c>
      <c r="C12" s="103" t="s">
        <v>217</v>
      </c>
      <c r="D12" s="98"/>
      <c r="E12" s="98"/>
      <c r="F12" s="98"/>
      <c r="G12" s="98"/>
    </row>
    <row r="13" spans="2:14" s="49" customFormat="1" ht="24.75" customHeight="1">
      <c r="B13" s="104" t="s">
        <v>199</v>
      </c>
      <c r="C13" s="269" t="s">
        <v>261</v>
      </c>
      <c r="D13" s="99"/>
      <c r="E13" s="99"/>
      <c r="F13" s="99"/>
      <c r="G13" s="99"/>
      <c r="H13" s="95"/>
      <c r="I13" s="95"/>
      <c r="J13" s="95"/>
      <c r="K13" s="95"/>
      <c r="L13" s="95"/>
      <c r="M13" s="95"/>
      <c r="N13" s="95"/>
    </row>
    <row r="14" spans="2:14" ht="21.75" customHeight="1">
      <c r="B14" s="94" t="s">
        <v>177</v>
      </c>
      <c r="C14" s="269" t="s">
        <v>237</v>
      </c>
    </row>
    <row r="15" spans="2:14" ht="23.25" customHeight="1">
      <c r="B15" s="94" t="s">
        <v>178</v>
      </c>
      <c r="C15" s="269" t="s">
        <v>238</v>
      </c>
    </row>
    <row r="16" spans="2:14" ht="23.25" customHeight="1">
      <c r="B16" s="94" t="s">
        <v>179</v>
      </c>
      <c r="C16" s="269" t="s">
        <v>218</v>
      </c>
      <c r="D16" s="100"/>
    </row>
    <row r="17" spans="2:7" ht="23.25" customHeight="1">
      <c r="B17" s="94" t="s">
        <v>180</v>
      </c>
      <c r="C17" s="269" t="s">
        <v>257</v>
      </c>
    </row>
    <row r="18" spans="2:7" ht="23.25" customHeight="1">
      <c r="B18" s="94" t="s">
        <v>181</v>
      </c>
      <c r="C18" s="269" t="s">
        <v>219</v>
      </c>
    </row>
    <row r="19" spans="2:7" ht="23.25" customHeight="1">
      <c r="B19" s="94" t="s">
        <v>182</v>
      </c>
      <c r="C19" s="103" t="s">
        <v>220</v>
      </c>
    </row>
    <row r="20" spans="2:7" ht="23.25" customHeight="1">
      <c r="B20" s="94" t="s">
        <v>183</v>
      </c>
      <c r="C20" s="103" t="s">
        <v>258</v>
      </c>
    </row>
    <row r="21" spans="2:7" ht="23.25" customHeight="1">
      <c r="B21" s="94" t="s">
        <v>184</v>
      </c>
      <c r="C21" s="269" t="s">
        <v>221</v>
      </c>
    </row>
    <row r="22" spans="2:7" ht="23.25" customHeight="1">
      <c r="B22" s="94" t="s">
        <v>185</v>
      </c>
      <c r="C22" s="269" t="s">
        <v>259</v>
      </c>
    </row>
    <row r="23" spans="2:7" ht="23.25" customHeight="1">
      <c r="B23" s="94" t="s">
        <v>256</v>
      </c>
      <c r="C23" s="269" t="s">
        <v>345</v>
      </c>
    </row>
    <row r="24" spans="2:7" ht="14.25" customHeight="1" thickBot="1">
      <c r="B24" s="391"/>
      <c r="C24" s="391"/>
      <c r="D24" s="101"/>
      <c r="E24" s="101"/>
      <c r="F24" s="101"/>
      <c r="G24" s="101"/>
    </row>
    <row r="28" spans="2:7">
      <c r="C28" s="94"/>
    </row>
  </sheetData>
  <mergeCells count="3">
    <mergeCell ref="B2:C2"/>
    <mergeCell ref="B24:C24"/>
    <mergeCell ref="B3:C3"/>
  </mergeCells>
  <hyperlinks>
    <hyperlink ref="B6" location="X.1!A1" display="Cuadro No. X.1" xr:uid="{00000000-0004-0000-0000-000000000000}"/>
    <hyperlink ref="B7" location="X.2!A1" display="Cuadro No. X.2" xr:uid="{00000000-0004-0000-0000-000001000000}"/>
    <hyperlink ref="B8" location="X.3!A1" display="Cuadro No. X.3" xr:uid="{00000000-0004-0000-0000-000002000000}"/>
    <hyperlink ref="B9" location="X.4!A1" display="Cuadro No. X.4" xr:uid="{00000000-0004-0000-0000-000003000000}"/>
    <hyperlink ref="B10" location="X.5!A1" display="Cuadro No. X.5" xr:uid="{00000000-0004-0000-0000-000004000000}"/>
    <hyperlink ref="B11" location="X.6!A1" display="Cuadro No. X.6" xr:uid="{00000000-0004-0000-0000-000005000000}"/>
    <hyperlink ref="B12" location="X.7!A1" display="Cuadro No. X.7" xr:uid="{00000000-0004-0000-0000-000006000000}"/>
    <hyperlink ref="B14" location="X.8!A1" display="Cuadro No. X.8" xr:uid="{00000000-0004-0000-0000-000007000000}"/>
    <hyperlink ref="B15" location="X.9!A1" display="Cuadro No. X.9" xr:uid="{00000000-0004-0000-0000-000008000000}"/>
    <hyperlink ref="B16" location="X.10!A1" display="Cuadro No. X.10" xr:uid="{00000000-0004-0000-0000-000009000000}"/>
    <hyperlink ref="B17" location="X.11!A1" display="Cuadro No. X.11" xr:uid="{00000000-0004-0000-0000-00000A000000}"/>
    <hyperlink ref="B18" location="X.12!A1" display="Cuadro No. X.12" xr:uid="{00000000-0004-0000-0000-00000B000000}"/>
    <hyperlink ref="B19" location="X.13!A1" display="Cuadro No. X.13" xr:uid="{00000000-0004-0000-0000-00000C000000}"/>
    <hyperlink ref="B20" location="X.14!A1" display="Cuadro No. X.14" xr:uid="{00000000-0004-0000-0000-00000D000000}"/>
    <hyperlink ref="B21" location="X.15!A1" display="Cuadro No. X.15" xr:uid="{00000000-0004-0000-0000-00000E000000}"/>
    <hyperlink ref="B22" location="X.16!A1" display="Cuadro No. X.16" xr:uid="{00000000-0004-0000-0000-00000F000000}"/>
    <hyperlink ref="B5" location="Glosario!A1" display="Glosario" xr:uid="{00000000-0004-0000-0000-000010000000}"/>
    <hyperlink ref="B23" location="X.17!A1" display="Cuadro No. X.17" xr:uid="{00000000-0004-0000-0000-000011000000}"/>
    <hyperlink ref="B13" location="X.7.1!A1" display="X.7.1" xr:uid="{00000000-0004-0000-0000-000012000000}"/>
  </hyperlinks>
  <printOptions horizontalCentered="1"/>
  <pageMargins left="0.27559055118110237" right="0.27559055118110237" top="0.39370078740157483" bottom="0.53" header="0" footer="0"/>
  <pageSetup scale="8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U46"/>
  <sheetViews>
    <sheetView showGridLines="0" zoomScaleNormal="100" zoomScaleSheetLayoutView="49" workbookViewId="0">
      <selection activeCell="G19" sqref="G19"/>
    </sheetView>
  </sheetViews>
  <sheetFormatPr baseColWidth="10" defaultRowHeight="15"/>
  <cols>
    <col min="1" max="1" width="9.21875" style="22" customWidth="1"/>
    <col min="2" max="2" width="10.33203125" style="22" customWidth="1"/>
    <col min="3" max="3" width="11.77734375" style="22" customWidth="1"/>
    <col min="4" max="4" width="2" style="22" customWidth="1"/>
    <col min="5" max="7" width="8.33203125" style="22" customWidth="1"/>
    <col min="8" max="8" width="11" style="22" customWidth="1"/>
    <col min="9" max="9" width="2.5546875" style="22" customWidth="1"/>
    <col min="10" max="10" width="8.33203125" style="22" customWidth="1"/>
    <col min="11" max="11" width="2.109375" style="22" customWidth="1"/>
    <col min="12" max="14" width="8.77734375" style="22" customWidth="1"/>
    <col min="15" max="15" width="11.5546875" style="22" customWidth="1"/>
    <col min="16" max="16" width="2.77734375" style="22" customWidth="1"/>
    <col min="17" max="19" width="9.44140625" style="22" customWidth="1"/>
    <col min="20" max="16384" width="11.5546875" style="22"/>
  </cols>
  <sheetData>
    <row r="1" spans="1:20" s="56" customFormat="1">
      <c r="A1" s="72" t="s">
        <v>134</v>
      </c>
    </row>
    <row r="2" spans="1:20" s="56" customFormat="1" ht="12.75" customHeight="1">
      <c r="A2" s="443" t="s">
        <v>199</v>
      </c>
      <c r="B2" s="443"/>
      <c r="C2" s="443"/>
      <c r="D2" s="443"/>
      <c r="E2" s="443"/>
      <c r="F2" s="443"/>
      <c r="G2" s="443"/>
      <c r="H2" s="443"/>
      <c r="I2" s="443"/>
      <c r="J2" s="443"/>
      <c r="K2" s="443"/>
      <c r="L2" s="443"/>
      <c r="M2" s="443"/>
      <c r="N2" s="443"/>
      <c r="O2" s="443"/>
      <c r="P2" s="443"/>
      <c r="Q2" s="443"/>
      <c r="R2" s="443"/>
      <c r="S2" s="443"/>
    </row>
    <row r="3" spans="1:20" s="56" customFormat="1" ht="23.25" customHeight="1">
      <c r="A3" s="424" t="s">
        <v>223</v>
      </c>
      <c r="B3" s="424"/>
      <c r="C3" s="424"/>
      <c r="D3" s="424"/>
      <c r="E3" s="424"/>
      <c r="F3" s="424"/>
      <c r="G3" s="424"/>
      <c r="H3" s="424"/>
      <c r="I3" s="424"/>
      <c r="J3" s="424"/>
      <c r="K3" s="424"/>
      <c r="L3" s="424"/>
      <c r="M3" s="424"/>
      <c r="N3" s="424"/>
      <c r="O3" s="424"/>
      <c r="P3" s="424"/>
      <c r="Q3" s="424"/>
      <c r="R3" s="424"/>
      <c r="S3" s="424"/>
      <c r="T3" s="57"/>
    </row>
    <row r="4" spans="1:20" s="56" customFormat="1" ht="18.75" thickBot="1">
      <c r="A4" s="52"/>
      <c r="B4" s="57"/>
      <c r="C4" s="57"/>
      <c r="D4" s="57"/>
      <c r="E4" s="57"/>
      <c r="F4" s="57"/>
      <c r="G4" s="57"/>
      <c r="H4" s="57"/>
      <c r="I4" s="57"/>
      <c r="J4" s="57"/>
      <c r="K4" s="57"/>
      <c r="L4" s="57"/>
      <c r="M4" s="57"/>
      <c r="N4" s="57"/>
      <c r="O4" s="57"/>
      <c r="P4" s="57"/>
      <c r="Q4" s="57"/>
      <c r="R4" s="57"/>
      <c r="S4" s="58"/>
      <c r="T4" s="57"/>
    </row>
    <row r="5" spans="1:20" ht="15.75" customHeight="1" thickBot="1">
      <c r="A5" s="436" t="s">
        <v>99</v>
      </c>
      <c r="B5" s="436" t="s">
        <v>132</v>
      </c>
      <c r="C5" s="440" t="s">
        <v>95</v>
      </c>
      <c r="D5" s="440"/>
      <c r="E5" s="440"/>
      <c r="F5" s="440"/>
      <c r="G5" s="440"/>
      <c r="H5" s="440"/>
      <c r="I5" s="59"/>
      <c r="J5" s="440" t="s">
        <v>260</v>
      </c>
      <c r="K5" s="440"/>
      <c r="L5" s="440"/>
      <c r="M5" s="440"/>
      <c r="N5" s="440"/>
      <c r="O5" s="440"/>
      <c r="P5" s="59"/>
      <c r="Q5" s="444" t="s">
        <v>340</v>
      </c>
      <c r="R5" s="444"/>
      <c r="S5" s="444"/>
    </row>
    <row r="6" spans="1:20" ht="15.75" customHeight="1">
      <c r="A6" s="433"/>
      <c r="B6" s="433"/>
      <c r="C6" s="427" t="s">
        <v>100</v>
      </c>
      <c r="D6" s="23"/>
      <c r="E6" s="427" t="s">
        <v>101</v>
      </c>
      <c r="F6" s="427"/>
      <c r="G6" s="427"/>
      <c r="H6" s="427"/>
      <c r="I6" s="23"/>
      <c r="J6" s="427" t="s">
        <v>100</v>
      </c>
      <c r="K6" s="23"/>
      <c r="L6" s="427" t="s">
        <v>101</v>
      </c>
      <c r="M6" s="427"/>
      <c r="N6" s="427"/>
      <c r="O6" s="427"/>
      <c r="P6" s="23"/>
      <c r="Q6" s="436" t="s">
        <v>100</v>
      </c>
      <c r="R6" s="436"/>
      <c r="S6" s="436"/>
    </row>
    <row r="7" spans="1:20" ht="15.75" customHeight="1" thickBot="1">
      <c r="A7" s="433"/>
      <c r="B7" s="433"/>
      <c r="C7" s="428"/>
      <c r="D7" s="23"/>
      <c r="E7" s="428"/>
      <c r="F7" s="428"/>
      <c r="G7" s="428"/>
      <c r="H7" s="428"/>
      <c r="I7" s="23"/>
      <c r="J7" s="428"/>
      <c r="K7" s="23"/>
      <c r="L7" s="428"/>
      <c r="M7" s="428"/>
      <c r="N7" s="428"/>
      <c r="O7" s="428"/>
      <c r="P7" s="23"/>
      <c r="Q7" s="428"/>
      <c r="R7" s="428"/>
      <c r="S7" s="428"/>
    </row>
    <row r="8" spans="1:20" ht="15.75" customHeight="1">
      <c r="A8" s="433"/>
      <c r="B8" s="433"/>
      <c r="C8" s="441" t="s">
        <v>102</v>
      </c>
      <c r="D8" s="24"/>
      <c r="E8" s="441" t="s">
        <v>93</v>
      </c>
      <c r="F8" s="441" t="s">
        <v>103</v>
      </c>
      <c r="G8" s="441" t="s">
        <v>104</v>
      </c>
      <c r="H8" s="441" t="s">
        <v>105</v>
      </c>
      <c r="I8" s="24"/>
      <c r="J8" s="427" t="s">
        <v>106</v>
      </c>
      <c r="K8" s="23"/>
      <c r="L8" s="427" t="s">
        <v>93</v>
      </c>
      <c r="M8" s="427" t="s">
        <v>103</v>
      </c>
      <c r="N8" s="427" t="s">
        <v>104</v>
      </c>
      <c r="O8" s="427" t="s">
        <v>105</v>
      </c>
      <c r="P8" s="23"/>
      <c r="Q8" s="427" t="s">
        <v>93</v>
      </c>
      <c r="R8" s="427" t="s">
        <v>107</v>
      </c>
      <c r="S8" s="427" t="s">
        <v>108</v>
      </c>
    </row>
    <row r="9" spans="1:20" ht="15.75" customHeight="1" thickBot="1">
      <c r="A9" s="428"/>
      <c r="B9" s="428"/>
      <c r="C9" s="442"/>
      <c r="D9" s="60"/>
      <c r="E9" s="442"/>
      <c r="F9" s="442"/>
      <c r="G9" s="442"/>
      <c r="H9" s="442"/>
      <c r="I9" s="60"/>
      <c r="J9" s="428"/>
      <c r="K9" s="61"/>
      <c r="L9" s="428"/>
      <c r="M9" s="428"/>
      <c r="N9" s="428"/>
      <c r="O9" s="428"/>
      <c r="P9" s="61"/>
      <c r="Q9" s="428"/>
      <c r="R9" s="428"/>
      <c r="S9" s="428"/>
    </row>
    <row r="10" spans="1:20" ht="17.25" customHeight="1">
      <c r="A10" s="25">
        <v>1997</v>
      </c>
      <c r="B10" s="26">
        <v>1653142</v>
      </c>
      <c r="C10" s="26">
        <v>189982</v>
      </c>
      <c r="D10" s="26"/>
      <c r="E10" s="26">
        <v>74157</v>
      </c>
      <c r="F10" s="26">
        <v>34229</v>
      </c>
      <c r="G10" s="26">
        <v>27236</v>
      </c>
      <c r="H10" s="26">
        <v>12692</v>
      </c>
      <c r="I10" s="26"/>
      <c r="J10" s="26">
        <v>302201</v>
      </c>
      <c r="K10" s="26"/>
      <c r="L10" s="26">
        <v>522172</v>
      </c>
      <c r="M10" s="26">
        <v>387711</v>
      </c>
      <c r="N10" s="26">
        <v>113346</v>
      </c>
      <c r="O10" s="26">
        <v>21115</v>
      </c>
      <c r="P10" s="26"/>
      <c r="Q10" s="26">
        <v>564630</v>
      </c>
      <c r="R10" s="26">
        <v>371676</v>
      </c>
      <c r="S10" s="26">
        <v>192954</v>
      </c>
    </row>
    <row r="11" spans="1:20" ht="17.25" customHeight="1">
      <c r="A11" s="27">
        <v>1998</v>
      </c>
      <c r="B11" s="26">
        <v>1706151</v>
      </c>
      <c r="C11" s="26">
        <v>192922</v>
      </c>
      <c r="D11" s="26"/>
      <c r="E11" s="26">
        <v>70388</v>
      </c>
      <c r="F11" s="26">
        <v>33852</v>
      </c>
      <c r="G11" s="26">
        <v>24033</v>
      </c>
      <c r="H11" s="26">
        <v>12503</v>
      </c>
      <c r="I11" s="26"/>
      <c r="J11" s="26">
        <v>311838</v>
      </c>
      <c r="K11" s="26"/>
      <c r="L11" s="26">
        <v>519335</v>
      </c>
      <c r="M11" s="26">
        <v>398137</v>
      </c>
      <c r="N11" s="26">
        <v>100463</v>
      </c>
      <c r="O11" s="26">
        <v>20735</v>
      </c>
      <c r="P11" s="26"/>
      <c r="Q11" s="26">
        <v>611668</v>
      </c>
      <c r="R11" s="26">
        <v>415083</v>
      </c>
      <c r="S11" s="26">
        <v>196585</v>
      </c>
    </row>
    <row r="12" spans="1:20" ht="17.25" customHeight="1">
      <c r="A12" s="27">
        <v>1999</v>
      </c>
      <c r="B12" s="26">
        <v>1746122</v>
      </c>
      <c r="C12" s="26">
        <v>197113</v>
      </c>
      <c r="D12" s="26"/>
      <c r="E12" s="26">
        <v>67242</v>
      </c>
      <c r="F12" s="26">
        <v>33624</v>
      </c>
      <c r="G12" s="26">
        <v>21254</v>
      </c>
      <c r="H12" s="26">
        <v>12364</v>
      </c>
      <c r="I12" s="26"/>
      <c r="J12" s="26">
        <v>301652</v>
      </c>
      <c r="K12" s="26"/>
      <c r="L12" s="26">
        <v>524718</v>
      </c>
      <c r="M12" s="26">
        <v>412436</v>
      </c>
      <c r="N12" s="26">
        <v>91431</v>
      </c>
      <c r="O12" s="26">
        <v>20851</v>
      </c>
      <c r="P12" s="26"/>
      <c r="Q12" s="26">
        <v>655397</v>
      </c>
      <c r="R12" s="26">
        <v>451662</v>
      </c>
      <c r="S12" s="26">
        <v>203735</v>
      </c>
    </row>
    <row r="13" spans="1:20" ht="17.25" customHeight="1">
      <c r="A13" s="27">
        <v>2000</v>
      </c>
      <c r="B13" s="26">
        <v>1794269</v>
      </c>
      <c r="C13" s="26">
        <v>202407</v>
      </c>
      <c r="D13" s="26"/>
      <c r="E13" s="26">
        <v>64037</v>
      </c>
      <c r="F13" s="26">
        <v>33373</v>
      </c>
      <c r="G13" s="26">
        <v>18452</v>
      </c>
      <c r="H13" s="26">
        <v>12212</v>
      </c>
      <c r="I13" s="26"/>
      <c r="J13" s="26">
        <v>291395</v>
      </c>
      <c r="K13" s="26"/>
      <c r="L13" s="26">
        <v>531069</v>
      </c>
      <c r="M13" s="26">
        <v>426374</v>
      </c>
      <c r="N13" s="26">
        <v>85871</v>
      </c>
      <c r="O13" s="26">
        <v>18824</v>
      </c>
      <c r="P13" s="26"/>
      <c r="Q13" s="26">
        <v>705361</v>
      </c>
      <c r="R13" s="26">
        <v>491464</v>
      </c>
      <c r="S13" s="26">
        <v>213897</v>
      </c>
    </row>
    <row r="14" spans="1:20" ht="17.25" customHeight="1">
      <c r="A14" s="27">
        <v>2001</v>
      </c>
      <c r="B14" s="26">
        <v>1855137</v>
      </c>
      <c r="C14" s="26">
        <v>208962</v>
      </c>
      <c r="D14" s="26"/>
      <c r="E14" s="26">
        <v>61319</v>
      </c>
      <c r="F14" s="26">
        <v>33123</v>
      </c>
      <c r="G14" s="26">
        <v>16147</v>
      </c>
      <c r="H14" s="26">
        <v>12049</v>
      </c>
      <c r="I14" s="26"/>
      <c r="J14" s="26">
        <v>280011</v>
      </c>
      <c r="K14" s="26"/>
      <c r="L14" s="26">
        <v>538896</v>
      </c>
      <c r="M14" s="26">
        <v>443041</v>
      </c>
      <c r="N14" s="26">
        <v>75308</v>
      </c>
      <c r="O14" s="26">
        <v>20547</v>
      </c>
      <c r="P14" s="26"/>
      <c r="Q14" s="26">
        <v>765949</v>
      </c>
      <c r="R14" s="26">
        <v>545139</v>
      </c>
      <c r="S14" s="26">
        <v>220810</v>
      </c>
    </row>
    <row r="15" spans="1:20" ht="17.25" customHeight="1">
      <c r="A15" s="27">
        <v>2002</v>
      </c>
      <c r="B15" s="26">
        <v>1933249</v>
      </c>
      <c r="C15" s="26">
        <v>215729</v>
      </c>
      <c r="D15" s="26"/>
      <c r="E15" s="26">
        <v>60021</v>
      </c>
      <c r="F15" s="26">
        <v>33206</v>
      </c>
      <c r="G15" s="26">
        <v>14810</v>
      </c>
      <c r="H15" s="26">
        <v>12005</v>
      </c>
      <c r="I15" s="26"/>
      <c r="J15" s="26">
        <v>277637</v>
      </c>
      <c r="K15" s="26"/>
      <c r="L15" s="26">
        <v>555854</v>
      </c>
      <c r="M15" s="26">
        <v>461397</v>
      </c>
      <c r="N15" s="26">
        <v>73087</v>
      </c>
      <c r="O15" s="26">
        <v>21370</v>
      </c>
      <c r="P15" s="26"/>
      <c r="Q15" s="26">
        <v>824008</v>
      </c>
      <c r="R15" s="26">
        <v>594306</v>
      </c>
      <c r="S15" s="26">
        <v>229702</v>
      </c>
    </row>
    <row r="16" spans="1:20" ht="17.25" customHeight="1">
      <c r="A16" s="27">
        <v>2003</v>
      </c>
      <c r="B16" s="26">
        <v>2006974</v>
      </c>
      <c r="C16" s="26">
        <v>220814</v>
      </c>
      <c r="D16" s="26"/>
      <c r="E16" s="26">
        <v>58655</v>
      </c>
      <c r="F16" s="26">
        <v>33422</v>
      </c>
      <c r="G16" s="26">
        <v>13217</v>
      </c>
      <c r="H16" s="26">
        <v>12016</v>
      </c>
      <c r="I16" s="26"/>
      <c r="J16" s="26">
        <v>279848</v>
      </c>
      <c r="K16" s="26"/>
      <c r="L16" s="26">
        <v>573027</v>
      </c>
      <c r="M16" s="26">
        <v>479798</v>
      </c>
      <c r="N16" s="26">
        <v>70491</v>
      </c>
      <c r="O16" s="26">
        <v>22738</v>
      </c>
      <c r="P16" s="26"/>
      <c r="Q16" s="26">
        <v>874630</v>
      </c>
      <c r="R16" s="26">
        <v>636861</v>
      </c>
      <c r="S16" s="26">
        <v>237769</v>
      </c>
    </row>
    <row r="17" spans="1:21" ht="17.25" customHeight="1">
      <c r="A17" s="27">
        <v>2004</v>
      </c>
      <c r="B17" s="26">
        <v>2096674</v>
      </c>
      <c r="C17" s="26">
        <v>224126</v>
      </c>
      <c r="D17" s="26"/>
      <c r="E17" s="26">
        <v>58119</v>
      </c>
      <c r="F17" s="26">
        <v>33696</v>
      </c>
      <c r="G17" s="26">
        <v>12525</v>
      </c>
      <c r="H17" s="26">
        <v>11898</v>
      </c>
      <c r="I17" s="26"/>
      <c r="J17" s="26">
        <v>277318</v>
      </c>
      <c r="K17" s="26"/>
      <c r="L17" s="26">
        <v>601168</v>
      </c>
      <c r="M17" s="26">
        <v>503759</v>
      </c>
      <c r="N17" s="26">
        <v>73026</v>
      </c>
      <c r="O17" s="26">
        <v>24383</v>
      </c>
      <c r="P17" s="26"/>
      <c r="Q17" s="26">
        <v>935943</v>
      </c>
      <c r="R17" s="26">
        <v>691860</v>
      </c>
      <c r="S17" s="26">
        <v>244083</v>
      </c>
    </row>
    <row r="18" spans="1:21" ht="17.25" customHeight="1">
      <c r="A18" s="27">
        <v>2005</v>
      </c>
      <c r="B18" s="26">
        <v>2176454</v>
      </c>
      <c r="C18" s="26">
        <v>227591</v>
      </c>
      <c r="D18" s="26"/>
      <c r="E18" s="26">
        <v>57167</v>
      </c>
      <c r="F18" s="26">
        <v>33822</v>
      </c>
      <c r="G18" s="26">
        <v>11570</v>
      </c>
      <c r="H18" s="26">
        <v>11775</v>
      </c>
      <c r="I18" s="26"/>
      <c r="J18" s="26">
        <v>275144</v>
      </c>
      <c r="K18" s="26"/>
      <c r="L18" s="26">
        <v>624050</v>
      </c>
      <c r="M18" s="26">
        <v>525381</v>
      </c>
      <c r="N18" s="26">
        <v>72959</v>
      </c>
      <c r="O18" s="26">
        <v>25710</v>
      </c>
      <c r="P18" s="26"/>
      <c r="Q18" s="26">
        <v>992502</v>
      </c>
      <c r="R18" s="26">
        <v>741108</v>
      </c>
      <c r="S18" s="26">
        <v>251394</v>
      </c>
    </row>
    <row r="19" spans="1:21" ht="17.25" customHeight="1">
      <c r="A19" s="27">
        <v>2006</v>
      </c>
      <c r="B19" s="26">
        <v>2241959</v>
      </c>
      <c r="C19" s="26">
        <v>227218</v>
      </c>
      <c r="D19" s="26"/>
      <c r="E19" s="26">
        <v>55834</v>
      </c>
      <c r="F19" s="26">
        <v>33721</v>
      </c>
      <c r="G19" s="26">
        <v>10620</v>
      </c>
      <c r="H19" s="26">
        <v>11493</v>
      </c>
      <c r="I19" s="26"/>
      <c r="J19" s="26">
        <v>267513</v>
      </c>
      <c r="K19" s="26"/>
      <c r="L19" s="26">
        <v>644184</v>
      </c>
      <c r="M19" s="26">
        <v>545017</v>
      </c>
      <c r="N19" s="26">
        <v>72549</v>
      </c>
      <c r="O19" s="26">
        <v>26618</v>
      </c>
      <c r="P19" s="26"/>
      <c r="Q19" s="26">
        <v>1047210</v>
      </c>
      <c r="R19" s="26">
        <v>789191</v>
      </c>
      <c r="S19" s="26">
        <v>258019</v>
      </c>
    </row>
    <row r="20" spans="1:21" ht="17.25" customHeight="1">
      <c r="A20" s="27">
        <v>2007</v>
      </c>
      <c r="B20" s="26">
        <v>2351709</v>
      </c>
      <c r="C20" s="26">
        <v>233249</v>
      </c>
      <c r="D20" s="26"/>
      <c r="E20" s="26">
        <v>55290</v>
      </c>
      <c r="F20" s="26">
        <v>34070</v>
      </c>
      <c r="G20" s="26">
        <v>9808</v>
      </c>
      <c r="H20" s="26">
        <v>11412</v>
      </c>
      <c r="I20" s="26"/>
      <c r="J20" s="26">
        <v>263856</v>
      </c>
      <c r="K20" s="26"/>
      <c r="L20" s="26">
        <v>669406</v>
      </c>
      <c r="M20" s="26">
        <v>570087</v>
      </c>
      <c r="N20" s="26">
        <v>72110</v>
      </c>
      <c r="O20" s="26">
        <v>27209</v>
      </c>
      <c r="P20" s="26"/>
      <c r="Q20" s="26">
        <v>1129908</v>
      </c>
      <c r="R20" s="26">
        <v>859157</v>
      </c>
      <c r="S20" s="26">
        <v>270751</v>
      </c>
    </row>
    <row r="21" spans="1:21" ht="17.25" customHeight="1">
      <c r="A21" s="27" t="s">
        <v>339</v>
      </c>
      <c r="B21" s="26">
        <v>2391297</v>
      </c>
      <c r="C21" s="18">
        <v>257183</v>
      </c>
      <c r="D21" s="18"/>
      <c r="E21" s="18">
        <v>49527</v>
      </c>
      <c r="F21" s="18">
        <v>31794</v>
      </c>
      <c r="G21" s="18">
        <v>9066</v>
      </c>
      <c r="H21" s="18">
        <v>8667</v>
      </c>
      <c r="I21" s="18"/>
      <c r="J21" s="18">
        <v>271386</v>
      </c>
      <c r="K21" s="18"/>
      <c r="L21" s="18">
        <v>617733</v>
      </c>
      <c r="M21" s="18">
        <v>530863</v>
      </c>
      <c r="N21" s="18">
        <v>65982</v>
      </c>
      <c r="O21" s="18">
        <v>20888</v>
      </c>
      <c r="P21" s="18"/>
      <c r="Q21" s="18">
        <v>1195468</v>
      </c>
      <c r="R21" s="18">
        <v>914010</v>
      </c>
      <c r="S21" s="18">
        <v>281458</v>
      </c>
    </row>
    <row r="22" spans="1:21" ht="17.25" customHeight="1">
      <c r="A22" s="27">
        <v>2009</v>
      </c>
      <c r="B22" s="26">
        <v>2488312</v>
      </c>
      <c r="C22" s="18">
        <v>257040</v>
      </c>
      <c r="D22" s="18"/>
      <c r="E22" s="18">
        <v>49853</v>
      </c>
      <c r="F22" s="18">
        <v>32042</v>
      </c>
      <c r="G22" s="18">
        <v>9003</v>
      </c>
      <c r="H22" s="18">
        <v>8808</v>
      </c>
      <c r="I22" s="18"/>
      <c r="J22" s="18">
        <v>267848</v>
      </c>
      <c r="K22" s="18"/>
      <c r="L22" s="18">
        <v>646488</v>
      </c>
      <c r="M22" s="18">
        <v>552970</v>
      </c>
      <c r="N22" s="18">
        <v>71578</v>
      </c>
      <c r="O22" s="18">
        <v>21940</v>
      </c>
      <c r="P22" s="18"/>
      <c r="Q22" s="18">
        <v>1267083</v>
      </c>
      <c r="R22" s="18">
        <v>977216</v>
      </c>
      <c r="S22" s="18">
        <v>289867</v>
      </c>
    </row>
    <row r="23" spans="1:21" ht="17.25" customHeight="1">
      <c r="A23" s="27">
        <v>2010</v>
      </c>
      <c r="B23" s="26">
        <v>2582884</v>
      </c>
      <c r="C23" s="18">
        <v>254195</v>
      </c>
      <c r="D23" s="18"/>
      <c r="E23" s="18">
        <v>48974</v>
      </c>
      <c r="F23" s="18">
        <v>31968</v>
      </c>
      <c r="G23" s="18">
        <v>8554</v>
      </c>
      <c r="H23" s="18">
        <v>8452</v>
      </c>
      <c r="I23" s="18"/>
      <c r="J23" s="18">
        <v>265688</v>
      </c>
      <c r="K23" s="18"/>
      <c r="L23" s="18">
        <v>668287</v>
      </c>
      <c r="M23" s="18">
        <v>573483</v>
      </c>
      <c r="N23" s="18">
        <v>72739</v>
      </c>
      <c r="O23" s="18">
        <v>22065</v>
      </c>
      <c r="P23" s="18"/>
      <c r="Q23" s="18">
        <v>1345740</v>
      </c>
      <c r="R23" s="18">
        <v>1046498</v>
      </c>
      <c r="S23" s="18">
        <v>299242</v>
      </c>
    </row>
    <row r="24" spans="1:21" ht="17.25" customHeight="1">
      <c r="A24" s="27">
        <v>2011</v>
      </c>
      <c r="B24" s="26">
        <v>2691713</v>
      </c>
      <c r="C24" s="18">
        <v>248782</v>
      </c>
      <c r="D24" s="18"/>
      <c r="E24" s="18">
        <v>48783</v>
      </c>
      <c r="F24" s="18">
        <v>32117</v>
      </c>
      <c r="G24" s="18">
        <v>8518</v>
      </c>
      <c r="H24" s="18">
        <v>8148</v>
      </c>
      <c r="I24" s="18"/>
      <c r="J24" s="18">
        <v>265513</v>
      </c>
      <c r="K24" s="18"/>
      <c r="L24" s="18">
        <v>692905</v>
      </c>
      <c r="M24" s="18">
        <v>596120</v>
      </c>
      <c r="N24" s="18">
        <v>74545</v>
      </c>
      <c r="O24" s="18">
        <v>22240</v>
      </c>
      <c r="P24" s="18"/>
      <c r="Q24" s="18">
        <v>1435730</v>
      </c>
      <c r="R24" s="18">
        <v>1123827</v>
      </c>
      <c r="S24" s="18">
        <v>311903</v>
      </c>
    </row>
    <row r="25" spans="1:21" ht="17.25" customHeight="1">
      <c r="A25" s="27">
        <v>2012</v>
      </c>
      <c r="B25" s="26">
        <v>2807503</v>
      </c>
      <c r="C25" s="18">
        <v>248175</v>
      </c>
      <c r="D25" s="18"/>
      <c r="E25" s="18">
        <v>48310</v>
      </c>
      <c r="F25" s="18">
        <v>32152</v>
      </c>
      <c r="G25" s="18">
        <v>8302</v>
      </c>
      <c r="H25" s="18">
        <v>7856</v>
      </c>
      <c r="I25" s="18"/>
      <c r="J25" s="18">
        <v>266393</v>
      </c>
      <c r="K25" s="18"/>
      <c r="L25" s="18">
        <v>718477</v>
      </c>
      <c r="M25" s="18">
        <v>619529</v>
      </c>
      <c r="N25" s="18">
        <v>76559</v>
      </c>
      <c r="O25" s="18">
        <v>22389</v>
      </c>
      <c r="P25" s="18"/>
      <c r="Q25" s="18">
        <v>1526148</v>
      </c>
      <c r="R25" s="18">
        <v>1201112</v>
      </c>
      <c r="S25" s="18">
        <v>325036</v>
      </c>
    </row>
    <row r="26" spans="1:21" ht="17.25" customHeight="1">
      <c r="A26" s="27">
        <v>2013</v>
      </c>
      <c r="B26" s="26">
        <v>2928460</v>
      </c>
      <c r="C26" s="18">
        <v>249422</v>
      </c>
      <c r="D26" s="18"/>
      <c r="E26" s="18">
        <v>47447</v>
      </c>
      <c r="F26" s="18">
        <v>32220</v>
      </c>
      <c r="G26" s="18">
        <v>7647</v>
      </c>
      <c r="H26" s="18">
        <v>7580</v>
      </c>
      <c r="I26" s="18"/>
      <c r="J26" s="18">
        <v>267148</v>
      </c>
      <c r="K26" s="18"/>
      <c r="L26" s="18">
        <v>741959</v>
      </c>
      <c r="M26" s="18">
        <v>643395</v>
      </c>
      <c r="N26" s="18">
        <v>75772</v>
      </c>
      <c r="O26" s="18">
        <v>22792</v>
      </c>
      <c r="P26" s="18"/>
      <c r="Q26" s="18">
        <v>1622484</v>
      </c>
      <c r="R26" s="18">
        <v>1283079</v>
      </c>
      <c r="S26" s="18">
        <v>339405</v>
      </c>
    </row>
    <row r="27" spans="1:21" ht="17.25" customHeight="1">
      <c r="A27" s="27">
        <v>2014</v>
      </c>
      <c r="B27" s="26">
        <v>3067025</v>
      </c>
      <c r="C27" s="18">
        <v>248735</v>
      </c>
      <c r="D27" s="18"/>
      <c r="E27" s="18">
        <v>47611</v>
      </c>
      <c r="F27" s="18">
        <v>32246</v>
      </c>
      <c r="G27" s="18">
        <v>8130</v>
      </c>
      <c r="H27" s="18">
        <v>7235</v>
      </c>
      <c r="I27" s="18"/>
      <c r="J27" s="18">
        <v>262242</v>
      </c>
      <c r="K27" s="18"/>
      <c r="L27" s="18">
        <v>773740</v>
      </c>
      <c r="M27" s="18">
        <v>669234</v>
      </c>
      <c r="N27" s="18">
        <v>81419</v>
      </c>
      <c r="O27" s="18">
        <v>23087</v>
      </c>
      <c r="P27" s="18"/>
      <c r="Q27" s="18">
        <v>1734697</v>
      </c>
      <c r="R27" s="18">
        <v>1378660</v>
      </c>
      <c r="S27" s="18">
        <v>356037</v>
      </c>
    </row>
    <row r="28" spans="1:21" ht="17.25" customHeight="1">
      <c r="A28" s="27">
        <v>2015</v>
      </c>
      <c r="B28" s="26">
        <v>3185626</v>
      </c>
      <c r="C28" s="18">
        <v>247353</v>
      </c>
      <c r="D28" s="18"/>
      <c r="E28" s="18">
        <v>46628</v>
      </c>
      <c r="F28" s="18">
        <v>32069</v>
      </c>
      <c r="G28" s="18">
        <v>7706</v>
      </c>
      <c r="H28" s="18">
        <v>6853</v>
      </c>
      <c r="I28" s="18"/>
      <c r="J28" s="18">
        <v>261046</v>
      </c>
      <c r="K28" s="18"/>
      <c r="L28" s="18">
        <v>796954</v>
      </c>
      <c r="M28" s="18">
        <v>692404</v>
      </c>
      <c r="N28" s="18">
        <v>81521</v>
      </c>
      <c r="O28" s="18">
        <v>23029</v>
      </c>
      <c r="P28" s="18"/>
      <c r="Q28" s="18">
        <v>1833645</v>
      </c>
      <c r="R28" s="18">
        <v>1465525</v>
      </c>
      <c r="S28" s="18">
        <v>368120</v>
      </c>
    </row>
    <row r="29" spans="1:21" ht="17.25" customHeight="1">
      <c r="A29" s="27">
        <v>2016</v>
      </c>
      <c r="B29" s="26">
        <v>3355021</v>
      </c>
      <c r="C29" s="18">
        <v>252114</v>
      </c>
      <c r="D29" s="18"/>
      <c r="E29" s="18">
        <v>45789</v>
      </c>
      <c r="F29" s="18">
        <v>31951</v>
      </c>
      <c r="G29" s="18">
        <v>7380</v>
      </c>
      <c r="H29" s="18">
        <v>6458</v>
      </c>
      <c r="I29" s="18"/>
      <c r="J29" s="18">
        <v>265757</v>
      </c>
      <c r="K29" s="18"/>
      <c r="L29" s="18">
        <v>827805</v>
      </c>
      <c r="M29" s="18">
        <v>722704</v>
      </c>
      <c r="N29" s="18">
        <v>81772</v>
      </c>
      <c r="O29" s="18">
        <v>23329</v>
      </c>
      <c r="P29" s="18"/>
      <c r="Q29" s="18">
        <v>1963556</v>
      </c>
      <c r="R29" s="18">
        <v>1574930</v>
      </c>
      <c r="S29" s="18">
        <v>388626</v>
      </c>
      <c r="T29" s="26"/>
      <c r="U29" s="28"/>
    </row>
    <row r="30" spans="1:21" ht="17.25" customHeight="1">
      <c r="A30" s="27">
        <v>2017</v>
      </c>
      <c r="B30" s="26">
        <v>3527265</v>
      </c>
      <c r="C30" s="18">
        <v>257464</v>
      </c>
      <c r="D30" s="18"/>
      <c r="E30" s="18">
        <v>45231</v>
      </c>
      <c r="F30" s="18">
        <v>31976</v>
      </c>
      <c r="G30" s="18">
        <v>6946</v>
      </c>
      <c r="H30" s="18">
        <v>6309</v>
      </c>
      <c r="I30" s="18"/>
      <c r="J30" s="18">
        <v>267447</v>
      </c>
      <c r="K30" s="18"/>
      <c r="L30" s="18">
        <v>861090</v>
      </c>
      <c r="M30" s="18">
        <v>754201</v>
      </c>
      <c r="N30" s="18">
        <v>83088</v>
      </c>
      <c r="O30" s="18">
        <v>23801</v>
      </c>
      <c r="P30" s="18"/>
      <c r="Q30" s="18">
        <v>2096033</v>
      </c>
      <c r="R30" s="18">
        <v>1686741</v>
      </c>
      <c r="S30" s="18">
        <v>409292</v>
      </c>
      <c r="T30" s="26"/>
      <c r="U30" s="28"/>
    </row>
    <row r="31" spans="1:21" ht="17.25" customHeight="1">
      <c r="A31" s="27">
        <v>2018</v>
      </c>
      <c r="B31" s="26">
        <v>3696532</v>
      </c>
      <c r="C31" s="18">
        <v>260844</v>
      </c>
      <c r="D31" s="18"/>
      <c r="E31" s="18">
        <v>44352</v>
      </c>
      <c r="F31" s="18">
        <v>31933</v>
      </c>
      <c r="G31" s="18">
        <v>6388</v>
      </c>
      <c r="H31" s="18">
        <v>6031</v>
      </c>
      <c r="I31" s="18"/>
      <c r="J31" s="18">
        <v>270876</v>
      </c>
      <c r="K31" s="18"/>
      <c r="L31" s="18">
        <v>894719</v>
      </c>
      <c r="M31" s="18">
        <v>787646</v>
      </c>
      <c r="N31" s="18">
        <v>82989</v>
      </c>
      <c r="O31" s="18">
        <v>24084</v>
      </c>
      <c r="P31" s="18"/>
      <c r="Q31" s="18">
        <v>2225741</v>
      </c>
      <c r="R31" s="18">
        <v>1796212</v>
      </c>
      <c r="S31" s="18">
        <v>429529</v>
      </c>
      <c r="T31" s="26"/>
      <c r="U31" s="28"/>
    </row>
    <row r="32" spans="1:21" ht="17.25" customHeight="1">
      <c r="A32" s="27">
        <v>2019</v>
      </c>
      <c r="B32" s="26">
        <v>3878527</v>
      </c>
      <c r="C32" s="18">
        <v>263013</v>
      </c>
      <c r="D32" s="18"/>
      <c r="E32" s="22">
        <v>43404</v>
      </c>
      <c r="F32" s="18">
        <v>31711</v>
      </c>
      <c r="G32" s="18">
        <v>6035</v>
      </c>
      <c r="H32" s="18">
        <v>5658</v>
      </c>
      <c r="I32" s="18"/>
      <c r="J32" s="18">
        <v>272390</v>
      </c>
      <c r="K32" s="18"/>
      <c r="L32" s="22">
        <v>932766</v>
      </c>
      <c r="M32" s="18">
        <v>823496</v>
      </c>
      <c r="N32" s="18">
        <v>85136</v>
      </c>
      <c r="O32" s="18">
        <v>24134</v>
      </c>
      <c r="P32" s="18"/>
      <c r="Q32" s="18">
        <v>2366954</v>
      </c>
      <c r="R32" s="18">
        <v>1917087</v>
      </c>
      <c r="S32" s="18">
        <v>449867</v>
      </c>
      <c r="T32" s="26"/>
      <c r="U32" s="28"/>
    </row>
    <row r="33" spans="1:21" ht="17.25" customHeight="1">
      <c r="A33" s="27">
        <v>2020</v>
      </c>
      <c r="B33" s="26">
        <v>4019994</v>
      </c>
      <c r="C33" s="223">
        <v>256764</v>
      </c>
      <c r="D33" s="223"/>
      <c r="E33" s="22">
        <v>41487</v>
      </c>
      <c r="F33" s="223">
        <v>31213</v>
      </c>
      <c r="G33" s="223">
        <v>5022</v>
      </c>
      <c r="H33" s="223">
        <v>5252</v>
      </c>
      <c r="I33" s="223"/>
      <c r="J33" s="223">
        <v>264063</v>
      </c>
      <c r="K33" s="223"/>
      <c r="L33" s="22">
        <v>974371</v>
      </c>
      <c r="M33" s="223">
        <v>869065</v>
      </c>
      <c r="N33" s="223">
        <v>82042</v>
      </c>
      <c r="O33" s="223">
        <v>23264</v>
      </c>
      <c r="P33" s="223"/>
      <c r="Q33" s="223">
        <v>2483309</v>
      </c>
      <c r="R33" s="223">
        <v>2020241</v>
      </c>
      <c r="S33" s="223">
        <v>463068</v>
      </c>
      <c r="T33" s="26"/>
      <c r="U33" s="28"/>
    </row>
    <row r="34" spans="1:21" ht="17.25" customHeight="1" thickBot="1">
      <c r="A34" s="233">
        <v>2021</v>
      </c>
      <c r="B34" s="234">
        <v>4216175</v>
      </c>
      <c r="C34" s="235">
        <v>248940</v>
      </c>
      <c r="D34" s="235"/>
      <c r="E34" s="236">
        <f>F34+G34+H34</f>
        <v>40151</v>
      </c>
      <c r="F34" s="235">
        <v>30531</v>
      </c>
      <c r="G34" s="235">
        <v>4825</v>
      </c>
      <c r="H34" s="235">
        <v>4795</v>
      </c>
      <c r="I34" s="235"/>
      <c r="J34" s="235">
        <v>256887</v>
      </c>
      <c r="K34" s="235"/>
      <c r="L34" s="236">
        <f>M34+N34+O34</f>
        <v>1062544</v>
      </c>
      <c r="M34" s="235">
        <v>947216</v>
      </c>
      <c r="N34" s="235">
        <v>92571</v>
      </c>
      <c r="O34" s="235">
        <v>22757</v>
      </c>
      <c r="P34" s="235"/>
      <c r="Q34" s="235">
        <f>R34+S34</f>
        <v>2607653</v>
      </c>
      <c r="R34" s="235">
        <v>2131485</v>
      </c>
      <c r="S34" s="235">
        <v>476168</v>
      </c>
      <c r="T34" s="273"/>
      <c r="U34" s="28"/>
    </row>
    <row r="35" spans="1:21" ht="15" customHeight="1">
      <c r="A35" s="426" t="s">
        <v>16</v>
      </c>
      <c r="B35" s="426"/>
      <c r="C35" s="426"/>
      <c r="D35" s="426"/>
      <c r="E35" s="426"/>
      <c r="F35" s="426"/>
      <c r="G35" s="426"/>
      <c r="H35" s="426"/>
      <c r="I35" s="426"/>
      <c r="J35" s="426"/>
      <c r="K35" s="426"/>
      <c r="L35" s="426"/>
      <c r="M35" s="426"/>
      <c r="N35" s="426"/>
      <c r="O35" s="426"/>
      <c r="P35" s="426"/>
      <c r="Q35" s="426"/>
      <c r="R35" s="426"/>
      <c r="S35" s="426"/>
      <c r="T35" s="273"/>
      <c r="U35" s="28"/>
    </row>
    <row r="36" spans="1:21" ht="15" customHeight="1">
      <c r="A36" s="372" t="s">
        <v>278</v>
      </c>
      <c r="B36" s="372"/>
      <c r="C36" s="372"/>
      <c r="D36" s="372"/>
      <c r="E36" s="372"/>
      <c r="F36" s="372"/>
      <c r="G36" s="372"/>
      <c r="H36" s="372"/>
      <c r="I36" s="372"/>
      <c r="J36" s="372"/>
      <c r="K36" s="372"/>
      <c r="L36" s="372"/>
      <c r="M36" s="372"/>
      <c r="N36" s="372"/>
      <c r="O36" s="372"/>
      <c r="P36" s="372"/>
      <c r="Q36" s="372"/>
      <c r="R36" s="372"/>
      <c r="S36" s="372"/>
      <c r="T36" s="273"/>
      <c r="U36" s="28"/>
    </row>
    <row r="37" spans="1:21" ht="15" customHeight="1">
      <c r="A37" s="362" t="s">
        <v>190</v>
      </c>
      <c r="B37" s="360"/>
      <c r="C37" s="360"/>
      <c r="D37" s="360"/>
      <c r="E37" s="360"/>
      <c r="F37" s="360"/>
      <c r="G37" s="360"/>
      <c r="H37" s="360"/>
      <c r="I37" s="360"/>
      <c r="J37" s="360"/>
      <c r="K37" s="360"/>
      <c r="L37" s="360"/>
      <c r="M37" s="360"/>
      <c r="N37" s="360"/>
      <c r="O37" s="360"/>
      <c r="P37" s="360"/>
      <c r="Q37" s="360"/>
      <c r="R37" s="360"/>
      <c r="S37" s="360"/>
    </row>
    <row r="38" spans="1:21" ht="15" customHeight="1">
      <c r="A38" s="362" t="s">
        <v>191</v>
      </c>
      <c r="B38" s="360"/>
      <c r="C38" s="360"/>
      <c r="D38" s="360"/>
      <c r="E38" s="360"/>
      <c r="F38" s="360"/>
      <c r="G38" s="360"/>
      <c r="H38" s="360"/>
      <c r="I38" s="360"/>
      <c r="J38" s="360"/>
      <c r="K38" s="360"/>
      <c r="L38" s="360"/>
      <c r="M38" s="360"/>
      <c r="N38" s="360"/>
      <c r="O38" s="360"/>
      <c r="P38" s="360"/>
      <c r="Q38" s="360"/>
      <c r="R38" s="360"/>
      <c r="S38" s="360"/>
    </row>
    <row r="39" spans="1:21" ht="15" customHeight="1">
      <c r="A39" s="362" t="s">
        <v>192</v>
      </c>
      <c r="B39" s="360"/>
      <c r="C39" s="360"/>
      <c r="D39" s="360"/>
      <c r="E39" s="360"/>
      <c r="F39" s="360"/>
      <c r="G39" s="360"/>
      <c r="H39" s="360"/>
      <c r="I39" s="360"/>
      <c r="J39" s="360"/>
      <c r="K39" s="360"/>
      <c r="L39" s="360"/>
      <c r="M39" s="360"/>
      <c r="N39" s="360"/>
      <c r="O39" s="360"/>
      <c r="P39" s="360"/>
      <c r="Q39" s="360"/>
      <c r="R39" s="360"/>
      <c r="S39" s="360"/>
    </row>
    <row r="40" spans="1:21" ht="15" customHeight="1">
      <c r="A40" s="363" t="s">
        <v>316</v>
      </c>
      <c r="B40" s="361"/>
      <c r="C40" s="361"/>
      <c r="D40" s="361"/>
      <c r="E40" s="361"/>
      <c r="F40" s="361"/>
      <c r="G40" s="361"/>
      <c r="H40" s="361"/>
      <c r="I40" s="361"/>
      <c r="J40" s="361"/>
      <c r="K40" s="361"/>
      <c r="L40" s="361"/>
      <c r="M40" s="361"/>
      <c r="N40" s="361"/>
      <c r="O40" s="361"/>
      <c r="P40" s="361"/>
      <c r="Q40" s="361"/>
      <c r="R40" s="361"/>
      <c r="S40" s="361"/>
    </row>
    <row r="41" spans="1:21" ht="15" customHeight="1">
      <c r="A41" s="363" t="s">
        <v>342</v>
      </c>
      <c r="B41" s="361"/>
      <c r="C41" s="361"/>
      <c r="D41" s="361"/>
      <c r="E41" s="361"/>
      <c r="F41" s="361"/>
      <c r="G41" s="361"/>
      <c r="H41" s="361"/>
      <c r="I41" s="361"/>
      <c r="J41" s="361"/>
      <c r="K41" s="361"/>
      <c r="L41" s="361"/>
      <c r="M41" s="361"/>
      <c r="N41" s="361"/>
      <c r="O41" s="361"/>
      <c r="P41" s="361"/>
      <c r="Q41" s="361"/>
      <c r="R41" s="361"/>
      <c r="S41" s="361"/>
    </row>
    <row r="42" spans="1:21" ht="15" customHeight="1">
      <c r="A42" s="363" t="s">
        <v>341</v>
      </c>
      <c r="B42" s="361"/>
      <c r="C42" s="361"/>
      <c r="D42" s="361"/>
      <c r="E42" s="361"/>
      <c r="F42" s="361"/>
      <c r="G42" s="361"/>
      <c r="H42" s="361"/>
      <c r="I42" s="361"/>
      <c r="J42" s="361"/>
      <c r="K42" s="361"/>
      <c r="L42" s="361"/>
      <c r="M42" s="361"/>
      <c r="N42" s="361"/>
      <c r="O42" s="361"/>
      <c r="P42" s="361"/>
      <c r="Q42" s="361"/>
      <c r="R42" s="361"/>
      <c r="S42" s="361"/>
    </row>
    <row r="43" spans="1:21" ht="15" customHeight="1">
      <c r="A43" s="29"/>
    </row>
    <row r="44" spans="1:21" ht="15" customHeight="1">
      <c r="A44" s="426"/>
      <c r="B44" s="426"/>
      <c r="C44" s="426"/>
      <c r="D44" s="426"/>
      <c r="E44" s="426"/>
      <c r="F44" s="426"/>
      <c r="G44" s="426"/>
      <c r="H44" s="426"/>
      <c r="I44" s="426"/>
      <c r="J44" s="426"/>
      <c r="K44" s="426"/>
      <c r="L44" s="426"/>
      <c r="M44" s="426"/>
      <c r="N44" s="426"/>
      <c r="O44" s="426"/>
      <c r="P44" s="426"/>
      <c r="Q44" s="426"/>
      <c r="R44" s="426"/>
      <c r="S44" s="426"/>
    </row>
    <row r="45" spans="1:21">
      <c r="B45" s="26"/>
    </row>
    <row r="46" spans="1:21">
      <c r="B46" s="18"/>
      <c r="J46" s="30"/>
      <c r="K46" s="30"/>
    </row>
  </sheetData>
  <mergeCells count="27">
    <mergeCell ref="A2:S2"/>
    <mergeCell ref="O8:O9"/>
    <mergeCell ref="Q8:Q9"/>
    <mergeCell ref="R8:R9"/>
    <mergeCell ref="S8:S9"/>
    <mergeCell ref="C8:C9"/>
    <mergeCell ref="A5:A9"/>
    <mergeCell ref="J6:J7"/>
    <mergeCell ref="L6:O7"/>
    <mergeCell ref="C5:H5"/>
    <mergeCell ref="G8:G9"/>
    <mergeCell ref="Q6:S7"/>
    <mergeCell ref="Q5:S5"/>
    <mergeCell ref="J8:J9"/>
    <mergeCell ref="N8:N9"/>
    <mergeCell ref="E6:H7"/>
    <mergeCell ref="A44:S44"/>
    <mergeCell ref="A35:S35"/>
    <mergeCell ref="L8:L9"/>
    <mergeCell ref="J5:O5"/>
    <mergeCell ref="A3:S3"/>
    <mergeCell ref="F8:F9"/>
    <mergeCell ref="E8:E9"/>
    <mergeCell ref="C6:C7"/>
    <mergeCell ref="B5:B9"/>
    <mergeCell ref="H8:H9"/>
    <mergeCell ref="M8:M9"/>
  </mergeCells>
  <phoneticPr fontId="4" type="noConversion"/>
  <hyperlinks>
    <hyperlink ref="A1" location="Índice!A1" display="Regresar" xr:uid="{00000000-0004-0000-0900-000000000000}"/>
  </hyperlinks>
  <printOptions horizontalCentered="1" gridLinesSet="0"/>
  <pageMargins left="0.27559055118110237" right="0.27559055118110237" top="0.39370078740157483" bottom="0" header="0" footer="0"/>
  <pageSetup scale="8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syncVertical="1" syncRef="A1" transitionEvaluation="1" codeName="Hoja11">
    <pageSetUpPr fitToPage="1"/>
  </sheetPr>
  <dimension ref="A1:O50"/>
  <sheetViews>
    <sheetView showGridLines="0" zoomScaleNormal="100" zoomScaleSheetLayoutView="49" workbookViewId="0">
      <selection activeCell="E26" sqref="E26"/>
    </sheetView>
  </sheetViews>
  <sheetFormatPr baseColWidth="10" defaultColWidth="9.77734375" defaultRowHeight="15"/>
  <cols>
    <col min="1" max="1" width="20.109375" style="221" customWidth="1"/>
    <col min="2" max="2" width="9.21875" style="221" customWidth="1"/>
    <col min="3" max="3" width="9.6640625" style="221" bestFit="1" customWidth="1"/>
    <col min="4" max="7" width="10.77734375" style="221" customWidth="1"/>
    <col min="8" max="8" width="10.33203125" style="221" customWidth="1"/>
    <col min="9" max="9" width="10.109375" style="221" customWidth="1"/>
    <col min="10" max="10" width="11.88671875" style="221" customWidth="1"/>
    <col min="11" max="11" width="1.77734375" style="221" hidden="1" customWidth="1"/>
    <col min="12" max="14" width="9.77734375" style="221" hidden="1" customWidth="1"/>
    <col min="15" max="15" width="0.44140625" style="221" hidden="1" customWidth="1"/>
    <col min="16" max="16384" width="9.77734375" style="221"/>
  </cols>
  <sheetData>
    <row r="1" spans="1:15">
      <c r="A1" s="371" t="s">
        <v>134</v>
      </c>
      <c r="B1" s="245"/>
      <c r="C1" s="245"/>
    </row>
    <row r="2" spans="1:15" ht="12.75" customHeight="1">
      <c r="A2" s="446" t="s">
        <v>177</v>
      </c>
      <c r="B2" s="446"/>
      <c r="C2" s="446"/>
      <c r="D2" s="446"/>
      <c r="E2" s="446"/>
      <c r="F2" s="446"/>
      <c r="G2" s="446"/>
      <c r="H2" s="446"/>
      <c r="I2" s="446"/>
      <c r="J2" s="446"/>
      <c r="K2" s="337"/>
      <c r="L2" s="222"/>
      <c r="M2" s="222"/>
      <c r="N2" s="222"/>
      <c r="O2" s="222"/>
    </row>
    <row r="3" spans="1:15" ht="21" customHeight="1" thickBot="1">
      <c r="A3" s="412" t="s">
        <v>237</v>
      </c>
      <c r="B3" s="412"/>
      <c r="C3" s="412"/>
      <c r="D3" s="412"/>
      <c r="E3" s="412"/>
      <c r="F3" s="412"/>
      <c r="G3" s="412"/>
      <c r="H3" s="412"/>
      <c r="I3" s="412"/>
      <c r="J3" s="412"/>
      <c r="K3" s="337"/>
      <c r="L3" s="222"/>
      <c r="M3" s="222"/>
      <c r="N3" s="222"/>
      <c r="O3" s="222"/>
    </row>
    <row r="4" spans="1:15" ht="15" customHeight="1">
      <c r="A4" s="447" t="s">
        <v>233</v>
      </c>
      <c r="B4" s="447" t="s">
        <v>98</v>
      </c>
      <c r="C4" s="450" t="s">
        <v>193</v>
      </c>
      <c r="D4" s="450"/>
      <c r="E4" s="450"/>
      <c r="F4" s="450"/>
      <c r="G4" s="450"/>
      <c r="H4" s="447" t="s">
        <v>287</v>
      </c>
      <c r="I4" s="447" t="s">
        <v>288</v>
      </c>
      <c r="J4" s="447" t="s">
        <v>290</v>
      </c>
      <c r="K4" s="17"/>
      <c r="L4" s="222"/>
      <c r="M4" s="222"/>
      <c r="N4" s="222"/>
      <c r="O4" s="222"/>
    </row>
    <row r="5" spans="1:15" ht="15" customHeight="1">
      <c r="A5" s="419"/>
      <c r="B5" s="448"/>
      <c r="C5" s="451"/>
      <c r="D5" s="451"/>
      <c r="E5" s="451"/>
      <c r="F5" s="451"/>
      <c r="G5" s="451"/>
      <c r="H5" s="448"/>
      <c r="I5" s="448"/>
      <c r="J5" s="448"/>
      <c r="K5" s="222"/>
      <c r="L5" s="222"/>
      <c r="M5" s="222"/>
      <c r="N5" s="222"/>
      <c r="O5" s="222"/>
    </row>
    <row r="6" spans="1:15" ht="15" customHeight="1" thickBot="1">
      <c r="A6" s="420"/>
      <c r="B6" s="449"/>
      <c r="C6" s="304" t="s">
        <v>93</v>
      </c>
      <c r="D6" s="304" t="s">
        <v>115</v>
      </c>
      <c r="E6" s="62" t="s">
        <v>116</v>
      </c>
      <c r="F6" s="62" t="s">
        <v>117</v>
      </c>
      <c r="G6" s="307" t="s">
        <v>52</v>
      </c>
      <c r="H6" s="449"/>
      <c r="I6" s="449"/>
      <c r="J6" s="449"/>
      <c r="K6" s="17"/>
      <c r="L6" s="222"/>
      <c r="M6" s="222"/>
      <c r="N6" s="222"/>
      <c r="O6" s="222"/>
    </row>
    <row r="7" spans="1:15" s="228" customFormat="1" ht="15" customHeight="1">
      <c r="A7" s="76" t="s">
        <v>98</v>
      </c>
      <c r="B7" s="125">
        <v>289091</v>
      </c>
      <c r="C7" s="125">
        <v>248940</v>
      </c>
      <c r="D7" s="125">
        <v>90917</v>
      </c>
      <c r="E7" s="125">
        <v>107277</v>
      </c>
      <c r="F7" s="125">
        <v>41191</v>
      </c>
      <c r="G7" s="125">
        <v>9555</v>
      </c>
      <c r="H7" s="125">
        <v>30531</v>
      </c>
      <c r="I7" s="125">
        <v>4825</v>
      </c>
      <c r="J7" s="125">
        <v>4795</v>
      </c>
      <c r="K7" s="125">
        <f>SUM(K8:K42)</f>
        <v>362</v>
      </c>
      <c r="L7" s="231">
        <v>362</v>
      </c>
      <c r="M7" s="231">
        <v>362</v>
      </c>
      <c r="N7" s="231">
        <v>362</v>
      </c>
      <c r="O7" s="231">
        <v>362</v>
      </c>
    </row>
    <row r="8" spans="1:15" ht="15" customHeight="1">
      <c r="A8" s="19" t="s">
        <v>21</v>
      </c>
      <c r="B8" s="225">
        <v>4277</v>
      </c>
      <c r="C8" s="225">
        <v>3742</v>
      </c>
      <c r="D8" s="227">
        <v>1205</v>
      </c>
      <c r="E8" s="227">
        <v>1564</v>
      </c>
      <c r="F8" s="227">
        <v>776</v>
      </c>
      <c r="G8" s="227">
        <v>197</v>
      </c>
      <c r="H8" s="225">
        <v>367</v>
      </c>
      <c r="I8" s="225">
        <v>107</v>
      </c>
      <c r="J8" s="225">
        <v>61</v>
      </c>
      <c r="K8" s="225">
        <v>362</v>
      </c>
      <c r="L8" s="225">
        <v>362</v>
      </c>
      <c r="M8" s="225">
        <v>362</v>
      </c>
      <c r="N8" s="225">
        <v>362</v>
      </c>
      <c r="O8" s="225">
        <v>362</v>
      </c>
    </row>
    <row r="9" spans="1:15" ht="15" customHeight="1">
      <c r="A9" s="20" t="s">
        <v>22</v>
      </c>
      <c r="B9" s="225">
        <v>6942</v>
      </c>
      <c r="C9" s="225">
        <v>5963</v>
      </c>
      <c r="D9" s="227">
        <v>1265</v>
      </c>
      <c r="E9" s="227">
        <v>3295</v>
      </c>
      <c r="F9" s="227">
        <v>1145</v>
      </c>
      <c r="G9" s="227">
        <v>258</v>
      </c>
      <c r="H9" s="225">
        <v>758</v>
      </c>
      <c r="I9" s="225">
        <v>126</v>
      </c>
      <c r="J9" s="225">
        <v>95</v>
      </c>
      <c r="K9" s="338"/>
      <c r="L9" s="222"/>
      <c r="M9" s="222"/>
      <c r="N9" s="222"/>
      <c r="O9" s="222"/>
    </row>
    <row r="10" spans="1:15" ht="15" customHeight="1">
      <c r="A10" s="20" t="s">
        <v>23</v>
      </c>
      <c r="B10" s="225">
        <v>1486</v>
      </c>
      <c r="C10" s="225">
        <v>1291</v>
      </c>
      <c r="D10" s="227">
        <v>163</v>
      </c>
      <c r="E10" s="227">
        <v>727</v>
      </c>
      <c r="F10" s="227">
        <v>355</v>
      </c>
      <c r="G10" s="227">
        <v>46</v>
      </c>
      <c r="H10" s="225">
        <v>142</v>
      </c>
      <c r="I10" s="225">
        <v>29</v>
      </c>
      <c r="J10" s="225">
        <v>24</v>
      </c>
      <c r="K10" s="338"/>
      <c r="L10" s="222"/>
      <c r="M10" s="222"/>
      <c r="N10" s="222"/>
      <c r="O10" s="222"/>
    </row>
    <row r="11" spans="1:15" ht="15" customHeight="1">
      <c r="A11" s="20" t="s">
        <v>24</v>
      </c>
      <c r="B11" s="225">
        <v>1240</v>
      </c>
      <c r="C11" s="225">
        <v>957</v>
      </c>
      <c r="D11" s="227">
        <v>123</v>
      </c>
      <c r="E11" s="227">
        <v>528</v>
      </c>
      <c r="F11" s="227">
        <v>245</v>
      </c>
      <c r="G11" s="227">
        <v>61</v>
      </c>
      <c r="H11" s="225">
        <v>212</v>
      </c>
      <c r="I11" s="225">
        <v>32</v>
      </c>
      <c r="J11" s="225">
        <v>39</v>
      </c>
      <c r="K11" s="338"/>
      <c r="L11" s="222"/>
      <c r="M11" s="222"/>
      <c r="N11" s="222"/>
      <c r="O11" s="222"/>
    </row>
    <row r="12" spans="1:15" ht="15" customHeight="1">
      <c r="A12" s="20" t="s">
        <v>25</v>
      </c>
      <c r="B12" s="225">
        <v>2263</v>
      </c>
      <c r="C12" s="225">
        <v>1611</v>
      </c>
      <c r="D12" s="227">
        <v>214</v>
      </c>
      <c r="E12" s="227">
        <v>850</v>
      </c>
      <c r="F12" s="227">
        <v>435</v>
      </c>
      <c r="G12" s="227">
        <v>112</v>
      </c>
      <c r="H12" s="225">
        <v>510</v>
      </c>
      <c r="I12" s="225">
        <v>66</v>
      </c>
      <c r="J12" s="225">
        <v>76</v>
      </c>
      <c r="K12" s="338"/>
      <c r="L12" s="222"/>
      <c r="M12" s="222"/>
      <c r="N12" s="222"/>
      <c r="O12" s="222"/>
    </row>
    <row r="13" spans="1:15" ht="15" customHeight="1">
      <c r="A13" s="20" t="s">
        <v>26</v>
      </c>
      <c r="B13" s="225">
        <v>12694</v>
      </c>
      <c r="C13" s="225">
        <v>11364</v>
      </c>
      <c r="D13" s="227">
        <v>3600</v>
      </c>
      <c r="E13" s="227">
        <v>5401</v>
      </c>
      <c r="F13" s="227">
        <v>2050</v>
      </c>
      <c r="G13" s="227">
        <v>313</v>
      </c>
      <c r="H13" s="225">
        <v>992</v>
      </c>
      <c r="I13" s="225">
        <v>234</v>
      </c>
      <c r="J13" s="225">
        <v>104</v>
      </c>
      <c r="K13" s="223"/>
      <c r="L13" s="222"/>
      <c r="M13" s="222"/>
      <c r="N13" s="222"/>
      <c r="O13" s="222"/>
    </row>
    <row r="14" spans="1:15" ht="15" customHeight="1">
      <c r="A14" s="20" t="s">
        <v>27</v>
      </c>
      <c r="B14" s="225">
        <v>24796</v>
      </c>
      <c r="C14" s="225">
        <v>23238</v>
      </c>
      <c r="D14" s="227">
        <v>13778</v>
      </c>
      <c r="E14" s="227">
        <v>7057</v>
      </c>
      <c r="F14" s="227">
        <v>2053</v>
      </c>
      <c r="G14" s="227">
        <v>350</v>
      </c>
      <c r="H14" s="225">
        <v>1161</v>
      </c>
      <c r="I14" s="225">
        <v>217</v>
      </c>
      <c r="J14" s="225">
        <v>180</v>
      </c>
      <c r="K14" s="338"/>
      <c r="L14" s="222"/>
      <c r="M14" s="222"/>
      <c r="N14" s="222"/>
      <c r="O14" s="222"/>
    </row>
    <row r="15" spans="1:15" ht="15" customHeight="1">
      <c r="A15" s="20" t="s">
        <v>28</v>
      </c>
      <c r="B15" s="225">
        <v>1513</v>
      </c>
      <c r="C15" s="225">
        <v>1145</v>
      </c>
      <c r="D15" s="227">
        <v>185</v>
      </c>
      <c r="E15" s="227">
        <v>620</v>
      </c>
      <c r="F15" s="227">
        <v>287</v>
      </c>
      <c r="G15" s="227">
        <v>53</v>
      </c>
      <c r="H15" s="225">
        <v>250</v>
      </c>
      <c r="I15" s="225">
        <v>82</v>
      </c>
      <c r="J15" s="225">
        <v>36</v>
      </c>
      <c r="K15" s="338"/>
      <c r="L15" s="222"/>
      <c r="M15" s="222"/>
      <c r="N15" s="222"/>
      <c r="O15" s="222"/>
    </row>
    <row r="16" spans="1:15" ht="15" customHeight="1">
      <c r="A16" s="91" t="s">
        <v>201</v>
      </c>
      <c r="B16" s="225">
        <v>15685</v>
      </c>
      <c r="C16" s="225">
        <v>14161</v>
      </c>
      <c r="D16" s="227">
        <v>6201</v>
      </c>
      <c r="E16" s="227">
        <v>5624</v>
      </c>
      <c r="F16" s="227">
        <v>1852</v>
      </c>
      <c r="G16" s="227">
        <v>484</v>
      </c>
      <c r="H16" s="225">
        <v>1255</v>
      </c>
      <c r="I16" s="225">
        <v>87</v>
      </c>
      <c r="J16" s="225">
        <v>182</v>
      </c>
      <c r="K16" s="223"/>
      <c r="L16" s="222"/>
      <c r="M16" s="222"/>
      <c r="N16" s="222"/>
      <c r="O16" s="222"/>
    </row>
    <row r="17" spans="1:15" ht="15" customHeight="1">
      <c r="A17" s="91" t="s">
        <v>206</v>
      </c>
      <c r="B17" s="225">
        <v>13056</v>
      </c>
      <c r="C17" s="225">
        <v>11357</v>
      </c>
      <c r="D17" s="227">
        <v>3748</v>
      </c>
      <c r="E17" s="227">
        <v>5153</v>
      </c>
      <c r="F17" s="227">
        <v>1961</v>
      </c>
      <c r="G17" s="227">
        <v>495</v>
      </c>
      <c r="H17" s="225">
        <v>1403</v>
      </c>
      <c r="I17" s="225">
        <v>110</v>
      </c>
      <c r="J17" s="225">
        <v>186</v>
      </c>
      <c r="K17" s="338"/>
      <c r="L17" s="222"/>
      <c r="M17" s="222"/>
      <c r="N17" s="222"/>
      <c r="O17" s="222"/>
    </row>
    <row r="18" spans="1:15" ht="15" customHeight="1">
      <c r="A18" s="20" t="s">
        <v>29</v>
      </c>
      <c r="B18" s="225">
        <v>4221</v>
      </c>
      <c r="C18" s="225">
        <v>3378</v>
      </c>
      <c r="D18" s="227">
        <v>670</v>
      </c>
      <c r="E18" s="227">
        <v>1698</v>
      </c>
      <c r="F18" s="227">
        <v>779</v>
      </c>
      <c r="G18" s="227">
        <v>231</v>
      </c>
      <c r="H18" s="225">
        <v>631</v>
      </c>
      <c r="I18" s="225">
        <v>116</v>
      </c>
      <c r="J18" s="225">
        <v>96</v>
      </c>
      <c r="K18" s="223"/>
      <c r="L18" s="222"/>
      <c r="M18" s="222"/>
      <c r="N18" s="222"/>
      <c r="O18" s="222"/>
    </row>
    <row r="19" spans="1:15" ht="15" customHeight="1">
      <c r="A19" s="20" t="s">
        <v>30</v>
      </c>
      <c r="B19" s="225">
        <v>11497</v>
      </c>
      <c r="C19" s="225">
        <v>9416</v>
      </c>
      <c r="D19" s="227">
        <v>1627</v>
      </c>
      <c r="E19" s="227">
        <v>5169</v>
      </c>
      <c r="F19" s="227">
        <v>2138</v>
      </c>
      <c r="G19" s="227">
        <v>482</v>
      </c>
      <c r="H19" s="225">
        <v>1510</v>
      </c>
      <c r="I19" s="225">
        <v>311</v>
      </c>
      <c r="J19" s="225">
        <v>260</v>
      </c>
      <c r="K19" s="338"/>
      <c r="L19" s="222"/>
      <c r="M19" s="222"/>
      <c r="N19" s="222"/>
      <c r="O19" s="222"/>
    </row>
    <row r="20" spans="1:15" ht="15" customHeight="1">
      <c r="A20" s="20" t="s">
        <v>31</v>
      </c>
      <c r="B20" s="225">
        <v>2961</v>
      </c>
      <c r="C20" s="225">
        <v>2148</v>
      </c>
      <c r="D20" s="227">
        <v>628</v>
      </c>
      <c r="E20" s="227">
        <v>1034</v>
      </c>
      <c r="F20" s="227">
        <v>389</v>
      </c>
      <c r="G20" s="227">
        <v>97</v>
      </c>
      <c r="H20" s="225">
        <v>604</v>
      </c>
      <c r="I20" s="225">
        <v>84</v>
      </c>
      <c r="J20" s="225">
        <v>125</v>
      </c>
      <c r="K20" s="338"/>
      <c r="L20" s="222"/>
      <c r="M20" s="222"/>
      <c r="N20" s="222"/>
      <c r="O20" s="222"/>
    </row>
    <row r="21" spans="1:15" ht="15" customHeight="1">
      <c r="A21" s="20" t="s">
        <v>32</v>
      </c>
      <c r="B21" s="225">
        <v>16691</v>
      </c>
      <c r="C21" s="225">
        <v>15615</v>
      </c>
      <c r="D21" s="227">
        <v>10804</v>
      </c>
      <c r="E21" s="227">
        <v>3576</v>
      </c>
      <c r="F21" s="227">
        <v>886</v>
      </c>
      <c r="G21" s="227">
        <v>349</v>
      </c>
      <c r="H21" s="225">
        <v>828</v>
      </c>
      <c r="I21" s="225">
        <v>112</v>
      </c>
      <c r="J21" s="225">
        <v>136</v>
      </c>
      <c r="K21" s="338"/>
      <c r="L21" s="222"/>
      <c r="M21" s="222"/>
      <c r="N21" s="222"/>
      <c r="O21" s="222"/>
    </row>
    <row r="22" spans="1:15" ht="15" customHeight="1">
      <c r="A22" s="20" t="s">
        <v>33</v>
      </c>
      <c r="B22" s="225">
        <v>14653</v>
      </c>
      <c r="C22" s="225">
        <v>11892</v>
      </c>
      <c r="D22" s="227">
        <v>2478</v>
      </c>
      <c r="E22" s="227">
        <v>6177</v>
      </c>
      <c r="F22" s="227">
        <v>2687</v>
      </c>
      <c r="G22" s="227">
        <v>550</v>
      </c>
      <c r="H22" s="225">
        <v>2092</v>
      </c>
      <c r="I22" s="225">
        <v>354</v>
      </c>
      <c r="J22" s="225">
        <v>315</v>
      </c>
      <c r="K22" s="338"/>
      <c r="L22" s="222"/>
      <c r="M22" s="222"/>
      <c r="N22" s="222"/>
      <c r="O22" s="222"/>
    </row>
    <row r="23" spans="1:15" ht="15" customHeight="1">
      <c r="A23" s="20" t="s">
        <v>203</v>
      </c>
      <c r="B23" s="225">
        <v>42095</v>
      </c>
      <c r="C23" s="225">
        <v>38468</v>
      </c>
      <c r="D23" s="227">
        <v>19531</v>
      </c>
      <c r="E23" s="227">
        <v>13752</v>
      </c>
      <c r="F23" s="227">
        <v>4194</v>
      </c>
      <c r="G23" s="227">
        <v>991</v>
      </c>
      <c r="H23" s="225">
        <v>2868</v>
      </c>
      <c r="I23" s="225">
        <v>345</v>
      </c>
      <c r="J23" s="225">
        <v>414</v>
      </c>
      <c r="K23" s="338"/>
      <c r="L23" s="222"/>
      <c r="M23" s="222"/>
      <c r="N23" s="222"/>
      <c r="O23" s="222"/>
    </row>
    <row r="24" spans="1:15" ht="15" customHeight="1">
      <c r="A24" s="20" t="s">
        <v>204</v>
      </c>
      <c r="B24" s="225">
        <v>12493</v>
      </c>
      <c r="C24" s="225">
        <v>10678</v>
      </c>
      <c r="D24" s="227">
        <v>4528</v>
      </c>
      <c r="E24" s="227">
        <v>4211</v>
      </c>
      <c r="F24" s="227">
        <v>1530</v>
      </c>
      <c r="G24" s="227">
        <v>409</v>
      </c>
      <c r="H24" s="225">
        <v>1396</v>
      </c>
      <c r="I24" s="225">
        <v>171</v>
      </c>
      <c r="J24" s="225">
        <v>248</v>
      </c>
      <c r="K24" s="338"/>
      <c r="L24" s="222"/>
      <c r="M24" s="222"/>
      <c r="N24" s="222"/>
      <c r="O24" s="222"/>
    </row>
    <row r="25" spans="1:15" ht="15" customHeight="1">
      <c r="A25" s="20" t="s">
        <v>34</v>
      </c>
      <c r="B25" s="225">
        <v>7441</v>
      </c>
      <c r="C25" s="225">
        <v>6099</v>
      </c>
      <c r="D25" s="227">
        <v>2232</v>
      </c>
      <c r="E25" s="227">
        <v>2670</v>
      </c>
      <c r="F25" s="227">
        <v>1034</v>
      </c>
      <c r="G25" s="227">
        <v>163</v>
      </c>
      <c r="H25" s="225">
        <v>1004</v>
      </c>
      <c r="I25" s="225">
        <v>167</v>
      </c>
      <c r="J25" s="225">
        <v>171</v>
      </c>
      <c r="K25" s="338"/>
      <c r="L25" s="222"/>
      <c r="M25" s="222"/>
      <c r="N25" s="222"/>
      <c r="O25" s="222"/>
    </row>
    <row r="26" spans="1:15" ht="15" customHeight="1">
      <c r="A26" s="20" t="s">
        <v>35</v>
      </c>
      <c r="B26" s="225">
        <v>2987</v>
      </c>
      <c r="C26" s="225">
        <v>2407</v>
      </c>
      <c r="D26" s="227">
        <v>524</v>
      </c>
      <c r="E26" s="227">
        <v>1116</v>
      </c>
      <c r="F26" s="227">
        <v>588</v>
      </c>
      <c r="G26" s="227">
        <v>179</v>
      </c>
      <c r="H26" s="225">
        <v>453</v>
      </c>
      <c r="I26" s="225">
        <v>51</v>
      </c>
      <c r="J26" s="225">
        <v>76</v>
      </c>
      <c r="K26" s="338"/>
      <c r="L26" s="222"/>
      <c r="M26" s="222"/>
      <c r="N26" s="222"/>
      <c r="O26" s="222"/>
    </row>
    <row r="27" spans="1:15" ht="15" customHeight="1">
      <c r="A27" s="20" t="s">
        <v>36</v>
      </c>
      <c r="B27" s="225">
        <v>1583</v>
      </c>
      <c r="C27" s="225">
        <v>1261</v>
      </c>
      <c r="D27" s="227">
        <v>215</v>
      </c>
      <c r="E27" s="227">
        <v>644</v>
      </c>
      <c r="F27" s="227">
        <v>333</v>
      </c>
      <c r="G27" s="227">
        <v>69</v>
      </c>
      <c r="H27" s="225">
        <v>252</v>
      </c>
      <c r="I27" s="225">
        <v>40</v>
      </c>
      <c r="J27" s="225">
        <v>30</v>
      </c>
      <c r="K27" s="223"/>
      <c r="L27" s="222"/>
      <c r="M27" s="222"/>
      <c r="N27" s="222"/>
      <c r="O27" s="222"/>
    </row>
    <row r="28" spans="1:15" ht="15" customHeight="1">
      <c r="A28" s="20" t="s">
        <v>37</v>
      </c>
      <c r="B28" s="225">
        <v>14501</v>
      </c>
      <c r="C28" s="225">
        <v>12219</v>
      </c>
      <c r="D28" s="227">
        <v>3756</v>
      </c>
      <c r="E28" s="227">
        <v>5619</v>
      </c>
      <c r="F28" s="227">
        <v>2230</v>
      </c>
      <c r="G28" s="227">
        <v>614</v>
      </c>
      <c r="H28" s="225">
        <v>1720</v>
      </c>
      <c r="I28" s="225">
        <v>238</v>
      </c>
      <c r="J28" s="225">
        <v>324</v>
      </c>
      <c r="K28" s="338"/>
      <c r="L28" s="222"/>
      <c r="M28" s="222"/>
      <c r="N28" s="222"/>
      <c r="O28" s="222"/>
    </row>
    <row r="29" spans="1:15" ht="15" customHeight="1">
      <c r="A29" s="20" t="s">
        <v>38</v>
      </c>
      <c r="B29" s="225">
        <v>2393</v>
      </c>
      <c r="C29" s="225">
        <v>1650</v>
      </c>
      <c r="D29" s="227">
        <v>326</v>
      </c>
      <c r="E29" s="227">
        <v>855</v>
      </c>
      <c r="F29" s="227">
        <v>393</v>
      </c>
      <c r="G29" s="227">
        <v>76</v>
      </c>
      <c r="H29" s="225">
        <v>549</v>
      </c>
      <c r="I29" s="225">
        <v>63</v>
      </c>
      <c r="J29" s="225">
        <v>131</v>
      </c>
      <c r="K29" s="338"/>
      <c r="L29" s="222"/>
      <c r="M29" s="222"/>
      <c r="N29" s="222"/>
      <c r="O29" s="222"/>
    </row>
    <row r="30" spans="1:15" ht="15" customHeight="1">
      <c r="A30" s="20" t="s">
        <v>39</v>
      </c>
      <c r="B30" s="225">
        <v>8659</v>
      </c>
      <c r="C30" s="225">
        <v>6892</v>
      </c>
      <c r="D30" s="227">
        <v>1262</v>
      </c>
      <c r="E30" s="227">
        <v>3508</v>
      </c>
      <c r="F30" s="227">
        <v>1718</v>
      </c>
      <c r="G30" s="227">
        <v>404</v>
      </c>
      <c r="H30" s="225">
        <v>1373</v>
      </c>
      <c r="I30" s="225">
        <v>195</v>
      </c>
      <c r="J30" s="225">
        <v>199</v>
      </c>
      <c r="K30" s="338"/>
      <c r="L30" s="222"/>
      <c r="M30" s="222"/>
      <c r="N30" s="222"/>
      <c r="O30" s="222"/>
    </row>
    <row r="31" spans="1:15" ht="15" customHeight="1">
      <c r="A31" s="20" t="s">
        <v>40</v>
      </c>
      <c r="B31" s="225">
        <v>3756</v>
      </c>
      <c r="C31" s="225">
        <v>2998</v>
      </c>
      <c r="D31" s="227">
        <v>886</v>
      </c>
      <c r="E31" s="227">
        <v>1361</v>
      </c>
      <c r="F31" s="227">
        <v>589</v>
      </c>
      <c r="G31" s="227">
        <v>162</v>
      </c>
      <c r="H31" s="225">
        <v>572</v>
      </c>
      <c r="I31" s="225">
        <v>104</v>
      </c>
      <c r="J31" s="225">
        <v>82</v>
      </c>
      <c r="K31" s="338"/>
      <c r="L31" s="222"/>
      <c r="M31" s="222"/>
      <c r="N31" s="222"/>
      <c r="O31" s="222"/>
    </row>
    <row r="32" spans="1:15" ht="15" customHeight="1">
      <c r="A32" s="20" t="s">
        <v>41</v>
      </c>
      <c r="B32" s="225">
        <v>1439</v>
      </c>
      <c r="C32" s="225">
        <v>1164</v>
      </c>
      <c r="D32" s="227">
        <v>257</v>
      </c>
      <c r="E32" s="227">
        <v>605</v>
      </c>
      <c r="F32" s="227">
        <v>232</v>
      </c>
      <c r="G32" s="227">
        <v>70</v>
      </c>
      <c r="H32" s="225">
        <v>224</v>
      </c>
      <c r="I32" s="225">
        <v>27</v>
      </c>
      <c r="J32" s="225">
        <v>24</v>
      </c>
      <c r="K32" s="338"/>
      <c r="L32" s="222"/>
      <c r="M32" s="222"/>
      <c r="N32" s="222"/>
      <c r="O32" s="222"/>
    </row>
    <row r="33" spans="1:15" ht="15" customHeight="1">
      <c r="A33" s="20" t="s">
        <v>42</v>
      </c>
      <c r="B33" s="225">
        <v>6624</v>
      </c>
      <c r="C33" s="225">
        <v>5583</v>
      </c>
      <c r="D33" s="227">
        <v>1291</v>
      </c>
      <c r="E33" s="227">
        <v>2763</v>
      </c>
      <c r="F33" s="227">
        <v>1317</v>
      </c>
      <c r="G33" s="227">
        <v>212</v>
      </c>
      <c r="H33" s="225">
        <v>760</v>
      </c>
      <c r="I33" s="225">
        <v>138</v>
      </c>
      <c r="J33" s="225">
        <v>143</v>
      </c>
      <c r="K33" s="338"/>
      <c r="L33" s="222"/>
      <c r="M33" s="222"/>
      <c r="N33" s="222"/>
      <c r="O33" s="222"/>
    </row>
    <row r="34" spans="1:15" ht="15" customHeight="1">
      <c r="A34" s="20" t="s">
        <v>43</v>
      </c>
      <c r="B34" s="225">
        <v>7671</v>
      </c>
      <c r="C34" s="225">
        <v>5979</v>
      </c>
      <c r="D34" s="227">
        <v>920</v>
      </c>
      <c r="E34" s="227">
        <v>3094</v>
      </c>
      <c r="F34" s="227">
        <v>1643</v>
      </c>
      <c r="G34" s="227">
        <v>322</v>
      </c>
      <c r="H34" s="225">
        <v>1253</v>
      </c>
      <c r="I34" s="225">
        <v>284</v>
      </c>
      <c r="J34" s="225">
        <v>155</v>
      </c>
      <c r="K34" s="338"/>
      <c r="L34" s="222"/>
      <c r="M34" s="222"/>
      <c r="N34" s="222"/>
      <c r="O34" s="222"/>
    </row>
    <row r="35" spans="1:15" ht="15" customHeight="1">
      <c r="A35" s="20" t="s">
        <v>44</v>
      </c>
      <c r="B35" s="225">
        <v>8871</v>
      </c>
      <c r="C35" s="225">
        <v>7774</v>
      </c>
      <c r="D35" s="227">
        <v>886</v>
      </c>
      <c r="E35" s="227">
        <v>4772</v>
      </c>
      <c r="F35" s="227">
        <v>1864</v>
      </c>
      <c r="G35" s="227">
        <v>252</v>
      </c>
      <c r="H35" s="225">
        <v>824</v>
      </c>
      <c r="I35" s="225">
        <v>175</v>
      </c>
      <c r="J35" s="225">
        <v>98</v>
      </c>
      <c r="K35" s="338"/>
      <c r="L35" s="222"/>
      <c r="M35" s="222"/>
      <c r="N35" s="222"/>
      <c r="O35" s="222"/>
    </row>
    <row r="36" spans="1:15" ht="15" customHeight="1">
      <c r="A36" s="20" t="s">
        <v>45</v>
      </c>
      <c r="B36" s="225">
        <v>1707</v>
      </c>
      <c r="C36" s="225">
        <v>1128</v>
      </c>
      <c r="D36" s="227">
        <v>209</v>
      </c>
      <c r="E36" s="227">
        <v>571</v>
      </c>
      <c r="F36" s="227">
        <v>272</v>
      </c>
      <c r="G36" s="227">
        <v>76</v>
      </c>
      <c r="H36" s="225">
        <v>442</v>
      </c>
      <c r="I36" s="225">
        <v>78</v>
      </c>
      <c r="J36" s="225">
        <v>59</v>
      </c>
      <c r="K36" s="223"/>
      <c r="L36" s="222"/>
      <c r="M36" s="222"/>
      <c r="N36" s="222"/>
      <c r="O36" s="222"/>
    </row>
    <row r="37" spans="1:15" ht="15" customHeight="1">
      <c r="A37" s="20" t="s">
        <v>46</v>
      </c>
      <c r="B37" s="225">
        <v>8034</v>
      </c>
      <c r="C37" s="225">
        <v>6672</v>
      </c>
      <c r="D37" s="227">
        <v>1134</v>
      </c>
      <c r="E37" s="227">
        <v>3528</v>
      </c>
      <c r="F37" s="227">
        <v>1385</v>
      </c>
      <c r="G37" s="227">
        <v>625</v>
      </c>
      <c r="H37" s="225">
        <v>1029</v>
      </c>
      <c r="I37" s="225">
        <v>161</v>
      </c>
      <c r="J37" s="225">
        <v>172</v>
      </c>
      <c r="K37" s="223"/>
      <c r="L37" s="222"/>
      <c r="M37" s="222"/>
      <c r="N37" s="222"/>
      <c r="O37" s="222"/>
    </row>
    <row r="38" spans="1:15" ht="15" customHeight="1">
      <c r="A38" s="20" t="s">
        <v>47</v>
      </c>
      <c r="B38" s="225">
        <v>3710</v>
      </c>
      <c r="C38" s="225">
        <v>3333</v>
      </c>
      <c r="D38" s="227">
        <v>1691</v>
      </c>
      <c r="E38" s="227">
        <v>1102</v>
      </c>
      <c r="F38" s="227">
        <v>462</v>
      </c>
      <c r="G38" s="227">
        <v>78</v>
      </c>
      <c r="H38" s="225">
        <v>280</v>
      </c>
      <c r="I38" s="225">
        <v>49</v>
      </c>
      <c r="J38" s="225">
        <v>48</v>
      </c>
      <c r="K38" s="338"/>
      <c r="L38" s="222"/>
      <c r="M38" s="222"/>
      <c r="N38" s="222"/>
      <c r="O38" s="222"/>
    </row>
    <row r="39" spans="1:15" ht="15" customHeight="1">
      <c r="A39" s="20" t="s">
        <v>48</v>
      </c>
      <c r="B39" s="225">
        <v>5386</v>
      </c>
      <c r="C39" s="225">
        <v>4150</v>
      </c>
      <c r="D39" s="227">
        <v>659</v>
      </c>
      <c r="E39" s="227">
        <v>2232</v>
      </c>
      <c r="F39" s="227">
        <v>1003</v>
      </c>
      <c r="G39" s="227">
        <v>256</v>
      </c>
      <c r="H39" s="225">
        <v>946</v>
      </c>
      <c r="I39" s="225">
        <v>124</v>
      </c>
      <c r="J39" s="225">
        <v>166</v>
      </c>
      <c r="K39" s="338"/>
      <c r="L39" s="222"/>
      <c r="M39" s="222"/>
      <c r="N39" s="222"/>
      <c r="O39" s="222"/>
    </row>
    <row r="40" spans="1:15" ht="15" customHeight="1">
      <c r="A40" s="20" t="s">
        <v>49</v>
      </c>
      <c r="B40" s="225">
        <v>7390</v>
      </c>
      <c r="C40" s="225">
        <v>6119</v>
      </c>
      <c r="D40" s="227">
        <v>720</v>
      </c>
      <c r="E40" s="227">
        <v>3620</v>
      </c>
      <c r="F40" s="227">
        <v>1460</v>
      </c>
      <c r="G40" s="227">
        <v>319</v>
      </c>
      <c r="H40" s="225">
        <v>961</v>
      </c>
      <c r="I40" s="225">
        <v>114</v>
      </c>
      <c r="J40" s="225">
        <v>196</v>
      </c>
      <c r="K40" s="338"/>
      <c r="L40" s="222"/>
      <c r="M40" s="222"/>
      <c r="N40" s="222"/>
      <c r="O40" s="222"/>
    </row>
    <row r="41" spans="1:15" ht="15" customHeight="1">
      <c r="A41" s="20" t="s">
        <v>50</v>
      </c>
      <c r="B41" s="225">
        <v>2694</v>
      </c>
      <c r="C41" s="225">
        <v>2089</v>
      </c>
      <c r="D41" s="227">
        <v>502</v>
      </c>
      <c r="E41" s="227">
        <v>1083</v>
      </c>
      <c r="F41" s="227">
        <v>403</v>
      </c>
      <c r="G41" s="227">
        <v>101</v>
      </c>
      <c r="H41" s="225">
        <v>449</v>
      </c>
      <c r="I41" s="225">
        <v>80</v>
      </c>
      <c r="J41" s="225">
        <v>76</v>
      </c>
      <c r="K41" s="338"/>
      <c r="L41" s="222"/>
      <c r="M41" s="222"/>
      <c r="N41" s="222"/>
      <c r="O41" s="222"/>
    </row>
    <row r="42" spans="1:15" ht="15" customHeight="1">
      <c r="A42" s="20" t="s">
        <v>51</v>
      </c>
      <c r="B42" s="225">
        <v>5682</v>
      </c>
      <c r="C42" s="225">
        <v>4999</v>
      </c>
      <c r="D42" s="227">
        <v>2699</v>
      </c>
      <c r="E42" s="227">
        <v>1698</v>
      </c>
      <c r="F42" s="227">
        <v>503</v>
      </c>
      <c r="G42" s="227">
        <v>99</v>
      </c>
      <c r="H42" s="225">
        <v>461</v>
      </c>
      <c r="I42" s="225">
        <v>154</v>
      </c>
      <c r="J42" s="225">
        <v>68</v>
      </c>
      <c r="K42" s="338"/>
      <c r="L42" s="222"/>
      <c r="M42" s="222"/>
      <c r="N42" s="222"/>
      <c r="O42" s="222"/>
    </row>
    <row r="43" spans="1:15" ht="15" customHeight="1" thickBot="1">
      <c r="A43" s="64"/>
      <c r="B43" s="77"/>
      <c r="C43" s="65"/>
      <c r="D43" s="66"/>
      <c r="E43" s="66"/>
      <c r="F43" s="66"/>
      <c r="G43" s="66"/>
      <c r="H43" s="66"/>
      <c r="I43" s="66"/>
      <c r="J43" s="66"/>
      <c r="K43" s="338"/>
      <c r="L43" s="222"/>
      <c r="M43" s="222"/>
      <c r="N43" s="222"/>
      <c r="O43" s="222"/>
    </row>
    <row r="44" spans="1:15" ht="30" customHeight="1">
      <c r="A44" s="425" t="s">
        <v>347</v>
      </c>
      <c r="B44" s="425"/>
      <c r="C44" s="425"/>
      <c r="D44" s="425"/>
      <c r="E44" s="425"/>
      <c r="F44" s="425"/>
      <c r="G44" s="425"/>
      <c r="H44" s="425"/>
      <c r="I44" s="425"/>
      <c r="J44" s="425"/>
      <c r="K44" s="338"/>
      <c r="L44" s="222"/>
      <c r="M44" s="222"/>
      <c r="N44" s="222"/>
      <c r="O44" s="222"/>
    </row>
    <row r="45" spans="1:15" ht="15" customHeight="1">
      <c r="A45" s="445" t="s">
        <v>16</v>
      </c>
      <c r="B45" s="445"/>
      <c r="C45" s="445"/>
      <c r="D45" s="445"/>
      <c r="E45" s="445"/>
      <c r="F45" s="445"/>
      <c r="G45" s="445"/>
      <c r="H45" s="445"/>
      <c r="I45" s="445"/>
      <c r="J45" s="445"/>
      <c r="K45" s="21"/>
      <c r="L45" s="21"/>
      <c r="M45" s="21"/>
      <c r="N45" s="21"/>
      <c r="O45" s="21"/>
    </row>
    <row r="46" spans="1:15" ht="15" customHeight="1">
      <c r="A46" s="339" t="s">
        <v>283</v>
      </c>
      <c r="K46" s="12"/>
    </row>
    <row r="47" spans="1:15" ht="15" customHeight="1">
      <c r="A47" s="342" t="s">
        <v>294</v>
      </c>
      <c r="K47" s="12"/>
    </row>
    <row r="48" spans="1:15" ht="15" customHeight="1">
      <c r="A48" s="342" t="s">
        <v>291</v>
      </c>
      <c r="B48" s="340"/>
      <c r="C48" s="340"/>
      <c r="D48" s="340"/>
      <c r="E48" s="340"/>
      <c r="F48" s="340"/>
      <c r="G48" s="340"/>
      <c r="H48" s="340"/>
      <c r="I48" s="340"/>
      <c r="J48" s="63"/>
    </row>
    <row r="49" spans="1:10">
      <c r="A49" s="309"/>
      <c r="B49" s="12"/>
      <c r="C49" s="12"/>
      <c r="D49" s="12"/>
      <c r="E49" s="12"/>
      <c r="F49" s="12"/>
      <c r="G49" s="12"/>
      <c r="H49" s="12"/>
      <c r="I49" s="12"/>
      <c r="J49" s="12"/>
    </row>
    <row r="50" spans="1:10">
      <c r="A50" s="210"/>
      <c r="B50" s="210"/>
      <c r="C50" s="210"/>
      <c r="D50" s="210"/>
      <c r="E50" s="210"/>
      <c r="F50" s="210"/>
      <c r="G50" s="210"/>
      <c r="H50" s="210"/>
      <c r="I50" s="210"/>
      <c r="J50" s="210"/>
    </row>
  </sheetData>
  <mergeCells count="10">
    <mergeCell ref="A45:J45"/>
    <mergeCell ref="A2:J2"/>
    <mergeCell ref="A4:A6"/>
    <mergeCell ref="B4:B6"/>
    <mergeCell ref="C4:G5"/>
    <mergeCell ref="J4:J6"/>
    <mergeCell ref="H4:H6"/>
    <mergeCell ref="I4:I6"/>
    <mergeCell ref="A3:J3"/>
    <mergeCell ref="A44:J44"/>
  </mergeCells>
  <phoneticPr fontId="0" type="noConversion"/>
  <hyperlinks>
    <hyperlink ref="A1" location="Índice!A1" display="Regresar" xr:uid="{00000000-0004-0000-0A00-000000000000}"/>
  </hyperlinks>
  <printOptions horizontalCentered="1" gridLinesSet="0"/>
  <pageMargins left="0.27559055118110237" right="0.27559055118110237" top="0.39370078740157483" bottom="0" header="0" footer="0"/>
  <pageSetup paperSize="9" scale="9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1" transitionEvaluation="1" codeName="Hoja12">
    <pageSetUpPr fitToPage="1"/>
  </sheetPr>
  <dimension ref="A1:K51"/>
  <sheetViews>
    <sheetView showGridLines="0" zoomScale="90" zoomScaleNormal="90" zoomScaleSheetLayoutView="49" workbookViewId="0">
      <selection activeCell="E30" sqref="E30"/>
    </sheetView>
  </sheetViews>
  <sheetFormatPr baseColWidth="10" defaultColWidth="9.77734375" defaultRowHeight="15"/>
  <cols>
    <col min="1" max="1" width="18.21875" style="119" customWidth="1"/>
    <col min="2" max="6" width="11" style="119" customWidth="1"/>
    <col min="7" max="7" width="12.109375" style="119" customWidth="1"/>
    <col min="8" max="8" width="2.6640625" style="119" customWidth="1"/>
    <col min="9" max="11" width="11" style="119" customWidth="1"/>
    <col min="12" max="16384" width="9.77734375" style="119"/>
  </cols>
  <sheetData>
    <row r="1" spans="1:11">
      <c r="A1" s="371" t="s">
        <v>134</v>
      </c>
    </row>
    <row r="2" spans="1:11" ht="12.75" customHeight="1">
      <c r="A2" s="452" t="s">
        <v>178</v>
      </c>
      <c r="B2" s="452"/>
      <c r="C2" s="452"/>
      <c r="D2" s="452"/>
      <c r="E2" s="452"/>
      <c r="F2" s="452"/>
      <c r="G2" s="452"/>
      <c r="H2" s="452"/>
      <c r="I2" s="452"/>
      <c r="J2" s="452"/>
      <c r="K2" s="452"/>
    </row>
    <row r="3" spans="1:11" ht="16.5" customHeight="1" thickBot="1">
      <c r="A3" s="457" t="s">
        <v>238</v>
      </c>
      <c r="B3" s="457"/>
      <c r="C3" s="457"/>
      <c r="D3" s="457"/>
      <c r="E3" s="457"/>
      <c r="F3" s="457"/>
      <c r="G3" s="457"/>
      <c r="H3" s="457"/>
      <c r="I3" s="457"/>
      <c r="J3" s="457"/>
      <c r="K3" s="457"/>
    </row>
    <row r="4" spans="1:11" ht="12.75" customHeight="1">
      <c r="A4" s="447" t="s">
        <v>233</v>
      </c>
      <c r="B4" s="453" t="s">
        <v>98</v>
      </c>
      <c r="C4" s="450" t="s">
        <v>260</v>
      </c>
      <c r="D4" s="450"/>
      <c r="E4" s="450"/>
      <c r="F4" s="450"/>
      <c r="G4" s="450"/>
      <c r="H4" s="310"/>
      <c r="I4" s="450" t="s">
        <v>292</v>
      </c>
      <c r="J4" s="450"/>
      <c r="K4" s="450"/>
    </row>
    <row r="5" spans="1:11" ht="12.75" customHeight="1" thickBot="1">
      <c r="A5" s="419"/>
      <c r="B5" s="454"/>
      <c r="C5" s="456"/>
      <c r="D5" s="456"/>
      <c r="E5" s="456"/>
      <c r="F5" s="456"/>
      <c r="G5" s="456"/>
      <c r="H5" s="311"/>
      <c r="I5" s="456"/>
      <c r="J5" s="456"/>
      <c r="K5" s="456"/>
    </row>
    <row r="6" spans="1:11" ht="17.25" customHeight="1" thickBot="1">
      <c r="A6" s="420"/>
      <c r="B6" s="455"/>
      <c r="C6" s="301" t="s">
        <v>93</v>
      </c>
      <c r="D6" s="301" t="s">
        <v>289</v>
      </c>
      <c r="E6" s="301" t="s">
        <v>287</v>
      </c>
      <c r="F6" s="301" t="s">
        <v>288</v>
      </c>
      <c r="G6" s="301" t="s">
        <v>290</v>
      </c>
      <c r="H6" s="301"/>
      <c r="I6" s="301" t="s">
        <v>93</v>
      </c>
      <c r="J6" s="301" t="s">
        <v>293</v>
      </c>
      <c r="K6" s="301" t="s">
        <v>296</v>
      </c>
    </row>
    <row r="7" spans="1:11" ht="15" customHeight="1">
      <c r="B7" s="143"/>
      <c r="C7" s="144"/>
      <c r="D7" s="143"/>
      <c r="E7" s="143"/>
      <c r="F7" s="143"/>
      <c r="G7" s="143"/>
      <c r="H7" s="143"/>
      <c r="I7" s="144"/>
      <c r="J7" s="143"/>
      <c r="K7" s="143"/>
    </row>
    <row r="8" spans="1:11" ht="15" customHeight="1">
      <c r="A8" s="145" t="s">
        <v>98</v>
      </c>
      <c r="B8" s="125">
        <v>3927084</v>
      </c>
      <c r="C8" s="125">
        <v>1319431</v>
      </c>
      <c r="D8" s="125">
        <v>256887</v>
      </c>
      <c r="E8" s="125">
        <v>947216</v>
      </c>
      <c r="F8" s="125">
        <v>92571</v>
      </c>
      <c r="G8" s="125">
        <v>22757</v>
      </c>
      <c r="H8" s="125"/>
      <c r="I8" s="125">
        <v>2607653</v>
      </c>
      <c r="J8" s="125">
        <v>2131485</v>
      </c>
      <c r="K8" s="125">
        <v>476168</v>
      </c>
    </row>
    <row r="9" spans="1:11" ht="15" customHeight="1">
      <c r="A9" s="128" t="s">
        <v>141</v>
      </c>
      <c r="B9" s="224">
        <v>51141</v>
      </c>
      <c r="C9" s="226">
        <v>18001</v>
      </c>
      <c r="D9" s="225">
        <v>4140</v>
      </c>
      <c r="E9" s="225">
        <v>11961</v>
      </c>
      <c r="F9" s="225">
        <v>1605</v>
      </c>
      <c r="G9" s="225">
        <v>295</v>
      </c>
      <c r="H9" s="224"/>
      <c r="I9" s="226">
        <v>33140</v>
      </c>
      <c r="J9" s="244">
        <v>27526</v>
      </c>
      <c r="K9" s="225">
        <v>5614</v>
      </c>
    </row>
    <row r="10" spans="1:11" ht="15" customHeight="1">
      <c r="A10" s="128" t="s">
        <v>142</v>
      </c>
      <c r="B10" s="224">
        <v>135641</v>
      </c>
      <c r="C10" s="226">
        <v>47066</v>
      </c>
      <c r="D10" s="225">
        <v>12139</v>
      </c>
      <c r="E10" s="225">
        <v>30772</v>
      </c>
      <c r="F10" s="225">
        <v>3382</v>
      </c>
      <c r="G10" s="225">
        <v>773</v>
      </c>
      <c r="H10" s="224"/>
      <c r="I10" s="226">
        <v>88575</v>
      </c>
      <c r="J10" s="225">
        <v>69822</v>
      </c>
      <c r="K10" s="225">
        <v>18753</v>
      </c>
    </row>
    <row r="11" spans="1:11" ht="15" customHeight="1">
      <c r="A11" s="128" t="s">
        <v>143</v>
      </c>
      <c r="B11" s="224">
        <v>21707</v>
      </c>
      <c r="C11" s="226">
        <v>7126</v>
      </c>
      <c r="D11" s="225">
        <v>1401</v>
      </c>
      <c r="E11" s="225">
        <v>4971</v>
      </c>
      <c r="F11" s="225">
        <v>623</v>
      </c>
      <c r="G11" s="225">
        <v>131</v>
      </c>
      <c r="H11" s="224"/>
      <c r="I11" s="226">
        <v>14581</v>
      </c>
      <c r="J11" s="225">
        <v>11986</v>
      </c>
      <c r="K11" s="225">
        <v>2595</v>
      </c>
    </row>
    <row r="12" spans="1:11" ht="15" customHeight="1">
      <c r="A12" s="146" t="s">
        <v>144</v>
      </c>
      <c r="B12" s="224">
        <v>23280</v>
      </c>
      <c r="C12" s="226">
        <v>8157</v>
      </c>
      <c r="D12" s="225">
        <v>1294</v>
      </c>
      <c r="E12" s="225">
        <v>5960</v>
      </c>
      <c r="F12" s="225">
        <v>739</v>
      </c>
      <c r="G12" s="225">
        <v>164</v>
      </c>
      <c r="H12" s="224"/>
      <c r="I12" s="226">
        <v>15123</v>
      </c>
      <c r="J12" s="225">
        <v>12585</v>
      </c>
      <c r="K12" s="225">
        <v>2538</v>
      </c>
    </row>
    <row r="13" spans="1:11" ht="15" customHeight="1">
      <c r="A13" s="146" t="s">
        <v>145</v>
      </c>
      <c r="B13" s="224">
        <v>36250</v>
      </c>
      <c r="C13" s="226">
        <v>12751</v>
      </c>
      <c r="D13" s="225">
        <v>1653</v>
      </c>
      <c r="E13" s="225">
        <v>9842</v>
      </c>
      <c r="F13" s="225">
        <v>1014</v>
      </c>
      <c r="G13" s="225">
        <v>242</v>
      </c>
      <c r="H13" s="224"/>
      <c r="I13" s="226">
        <v>23499</v>
      </c>
      <c r="J13" s="225">
        <v>18747</v>
      </c>
      <c r="K13" s="225">
        <v>4752</v>
      </c>
    </row>
    <row r="14" spans="1:11" ht="15" customHeight="1">
      <c r="A14" s="146" t="s">
        <v>138</v>
      </c>
      <c r="B14" s="224">
        <v>175492</v>
      </c>
      <c r="C14" s="226">
        <v>60770</v>
      </c>
      <c r="D14" s="225">
        <v>14707</v>
      </c>
      <c r="E14" s="225">
        <v>39892</v>
      </c>
      <c r="F14" s="225">
        <v>4966</v>
      </c>
      <c r="G14" s="225">
        <v>1205</v>
      </c>
      <c r="H14" s="224"/>
      <c r="I14" s="226">
        <v>114722</v>
      </c>
      <c r="J14" s="225">
        <v>96214</v>
      </c>
      <c r="K14" s="225">
        <v>18508</v>
      </c>
    </row>
    <row r="15" spans="1:11" ht="15" customHeight="1">
      <c r="A15" s="146" t="s">
        <v>137</v>
      </c>
      <c r="B15" s="224">
        <v>168076</v>
      </c>
      <c r="C15" s="226">
        <v>67185</v>
      </c>
      <c r="D15" s="225">
        <v>18760</v>
      </c>
      <c r="E15" s="225">
        <v>42845</v>
      </c>
      <c r="F15" s="225">
        <v>4722</v>
      </c>
      <c r="G15" s="225">
        <v>858</v>
      </c>
      <c r="H15" s="224"/>
      <c r="I15" s="226">
        <v>100891</v>
      </c>
      <c r="J15" s="225">
        <v>85923</v>
      </c>
      <c r="K15" s="225">
        <v>14968</v>
      </c>
    </row>
    <row r="16" spans="1:11" ht="15" customHeight="1">
      <c r="A16" s="146" t="s">
        <v>146</v>
      </c>
      <c r="B16" s="224">
        <v>30298</v>
      </c>
      <c r="C16" s="226">
        <v>9478</v>
      </c>
      <c r="D16" s="225">
        <v>1438</v>
      </c>
      <c r="E16" s="225">
        <v>6970</v>
      </c>
      <c r="F16" s="225">
        <v>872</v>
      </c>
      <c r="G16" s="225">
        <v>198</v>
      </c>
      <c r="H16" s="224"/>
      <c r="I16" s="226">
        <v>20820</v>
      </c>
      <c r="J16" s="225">
        <v>16548</v>
      </c>
      <c r="K16" s="225">
        <v>4272</v>
      </c>
    </row>
    <row r="17" spans="1:11" ht="15" customHeight="1">
      <c r="A17" s="264" t="s">
        <v>209</v>
      </c>
      <c r="B17" s="224">
        <v>216958</v>
      </c>
      <c r="C17" s="226">
        <v>69144</v>
      </c>
      <c r="D17" s="225">
        <v>13686</v>
      </c>
      <c r="E17" s="225">
        <v>50515</v>
      </c>
      <c r="F17" s="225">
        <v>3500</v>
      </c>
      <c r="G17" s="225">
        <v>1443</v>
      </c>
      <c r="H17" s="224"/>
      <c r="I17" s="226">
        <v>147814</v>
      </c>
      <c r="J17" s="225">
        <v>116871</v>
      </c>
      <c r="K17" s="225">
        <v>30943</v>
      </c>
    </row>
    <row r="18" spans="1:11" ht="15" customHeight="1">
      <c r="A18" s="264" t="s">
        <v>210</v>
      </c>
      <c r="B18" s="224">
        <v>313138</v>
      </c>
      <c r="C18" s="226">
        <v>83829</v>
      </c>
      <c r="D18" s="225">
        <v>11723</v>
      </c>
      <c r="E18" s="225">
        <v>66269</v>
      </c>
      <c r="F18" s="225">
        <v>4233</v>
      </c>
      <c r="G18" s="225">
        <v>1604</v>
      </c>
      <c r="H18" s="224"/>
      <c r="I18" s="226">
        <v>229309</v>
      </c>
      <c r="J18" s="225">
        <v>177288</v>
      </c>
      <c r="K18" s="225">
        <v>52021</v>
      </c>
    </row>
    <row r="19" spans="1:11" ht="15" customHeight="1">
      <c r="A19" s="146" t="s">
        <v>147</v>
      </c>
      <c r="B19" s="224">
        <v>59784</v>
      </c>
      <c r="C19" s="226">
        <v>21913</v>
      </c>
      <c r="D19" s="225">
        <v>3496</v>
      </c>
      <c r="E19" s="225">
        <v>16228</v>
      </c>
      <c r="F19" s="225">
        <v>1873</v>
      </c>
      <c r="G19" s="225">
        <v>316</v>
      </c>
      <c r="H19" s="224"/>
      <c r="I19" s="226">
        <v>37871</v>
      </c>
      <c r="J19" s="225">
        <v>31215</v>
      </c>
      <c r="K19" s="225">
        <v>6656</v>
      </c>
    </row>
    <row r="20" spans="1:11" ht="15" customHeight="1">
      <c r="A20" s="146" t="s">
        <v>148</v>
      </c>
      <c r="B20" s="224">
        <v>156803</v>
      </c>
      <c r="C20" s="226">
        <v>55272</v>
      </c>
      <c r="D20" s="225">
        <v>11841</v>
      </c>
      <c r="E20" s="225">
        <v>38254</v>
      </c>
      <c r="F20" s="225">
        <v>4305</v>
      </c>
      <c r="G20" s="225">
        <v>872</v>
      </c>
      <c r="H20" s="224"/>
      <c r="I20" s="226">
        <v>101531</v>
      </c>
      <c r="J20" s="225">
        <v>85967</v>
      </c>
      <c r="K20" s="225">
        <v>15564</v>
      </c>
    </row>
    <row r="21" spans="1:11" ht="15" customHeight="1">
      <c r="A21" s="146" t="s">
        <v>149</v>
      </c>
      <c r="B21" s="224">
        <v>42628</v>
      </c>
      <c r="C21" s="226">
        <v>14209</v>
      </c>
      <c r="D21" s="225">
        <v>1944</v>
      </c>
      <c r="E21" s="225">
        <v>10644</v>
      </c>
      <c r="F21" s="225">
        <v>1218</v>
      </c>
      <c r="G21" s="225">
        <v>403</v>
      </c>
      <c r="H21" s="224"/>
      <c r="I21" s="226">
        <v>28419</v>
      </c>
      <c r="J21" s="225">
        <v>22308</v>
      </c>
      <c r="K21" s="225">
        <v>6111</v>
      </c>
    </row>
    <row r="22" spans="1:11" ht="15" customHeight="1">
      <c r="A22" s="146" t="s">
        <v>150</v>
      </c>
      <c r="B22" s="224">
        <v>57008</v>
      </c>
      <c r="C22" s="226">
        <v>19032</v>
      </c>
      <c r="D22" s="225">
        <v>3190</v>
      </c>
      <c r="E22" s="225">
        <v>14137</v>
      </c>
      <c r="F22" s="225">
        <v>1310</v>
      </c>
      <c r="G22" s="225">
        <v>395</v>
      </c>
      <c r="H22" s="224"/>
      <c r="I22" s="226">
        <v>37976</v>
      </c>
      <c r="J22" s="225">
        <v>31499</v>
      </c>
      <c r="K22" s="225">
        <v>6477</v>
      </c>
    </row>
    <row r="23" spans="1:11" ht="15" customHeight="1">
      <c r="A23" s="146" t="s">
        <v>151</v>
      </c>
      <c r="B23" s="224">
        <v>301494</v>
      </c>
      <c r="C23" s="226">
        <v>100458</v>
      </c>
      <c r="D23" s="225">
        <v>23174</v>
      </c>
      <c r="E23" s="225">
        <v>69152</v>
      </c>
      <c r="F23" s="225">
        <v>6518</v>
      </c>
      <c r="G23" s="225">
        <v>1614</v>
      </c>
      <c r="H23" s="224"/>
      <c r="I23" s="226">
        <v>201036</v>
      </c>
      <c r="J23" s="225">
        <v>161291</v>
      </c>
      <c r="K23" s="225">
        <v>39745</v>
      </c>
    </row>
    <row r="24" spans="1:11" ht="15" customHeight="1">
      <c r="A24" s="146" t="s">
        <v>211</v>
      </c>
      <c r="B24" s="224">
        <v>316046</v>
      </c>
      <c r="C24" s="226">
        <v>106013</v>
      </c>
      <c r="D24" s="225">
        <v>21165</v>
      </c>
      <c r="E24" s="225">
        <v>77375</v>
      </c>
      <c r="F24" s="225">
        <v>5772</v>
      </c>
      <c r="G24" s="225">
        <v>1701</v>
      </c>
      <c r="H24" s="224"/>
      <c r="I24" s="226">
        <v>210033</v>
      </c>
      <c r="J24" s="225">
        <v>175970</v>
      </c>
      <c r="K24" s="225">
        <v>34063</v>
      </c>
    </row>
    <row r="25" spans="1:11" ht="15" customHeight="1">
      <c r="A25" s="146" t="s">
        <v>212</v>
      </c>
      <c r="B25" s="224">
        <v>150728</v>
      </c>
      <c r="C25" s="226">
        <v>46588</v>
      </c>
      <c r="D25" s="225">
        <v>6719</v>
      </c>
      <c r="E25" s="225">
        <v>35805</v>
      </c>
      <c r="F25" s="225">
        <v>3213</v>
      </c>
      <c r="G25" s="225">
        <v>851</v>
      </c>
      <c r="H25" s="224"/>
      <c r="I25" s="226">
        <v>104140</v>
      </c>
      <c r="J25" s="225">
        <v>85933</v>
      </c>
      <c r="K25" s="225">
        <v>18207</v>
      </c>
    </row>
    <row r="26" spans="1:11" ht="15" customHeight="1">
      <c r="A26" s="146" t="s">
        <v>152</v>
      </c>
      <c r="B26" s="224">
        <v>96510</v>
      </c>
      <c r="C26" s="226">
        <v>32479</v>
      </c>
      <c r="D26" s="225">
        <v>6842</v>
      </c>
      <c r="E26" s="225">
        <v>22951</v>
      </c>
      <c r="F26" s="225">
        <v>2260</v>
      </c>
      <c r="G26" s="225">
        <v>426</v>
      </c>
      <c r="H26" s="224"/>
      <c r="I26" s="226">
        <v>64031</v>
      </c>
      <c r="J26" s="225">
        <v>49969</v>
      </c>
      <c r="K26" s="225">
        <v>14062</v>
      </c>
    </row>
    <row r="27" spans="1:11" ht="15" customHeight="1">
      <c r="A27" s="146" t="s">
        <v>153</v>
      </c>
      <c r="B27" s="224">
        <v>62851</v>
      </c>
      <c r="C27" s="226">
        <v>19061</v>
      </c>
      <c r="D27" s="225">
        <v>2420</v>
      </c>
      <c r="E27" s="225">
        <v>14932</v>
      </c>
      <c r="F27" s="225">
        <v>1341</v>
      </c>
      <c r="G27" s="225">
        <v>368</v>
      </c>
      <c r="H27" s="224"/>
      <c r="I27" s="226">
        <v>43790</v>
      </c>
      <c r="J27" s="225">
        <v>35298</v>
      </c>
      <c r="K27" s="225">
        <v>8492</v>
      </c>
    </row>
    <row r="28" spans="1:11" ht="15" customHeight="1">
      <c r="A28" s="146" t="s">
        <v>154</v>
      </c>
      <c r="B28" s="224">
        <v>38377</v>
      </c>
      <c r="C28" s="226">
        <v>12783</v>
      </c>
      <c r="D28" s="225">
        <v>1906</v>
      </c>
      <c r="E28" s="225">
        <v>9849</v>
      </c>
      <c r="F28" s="225">
        <v>866</v>
      </c>
      <c r="G28" s="225">
        <v>162</v>
      </c>
      <c r="H28" s="224"/>
      <c r="I28" s="226">
        <v>25594</v>
      </c>
      <c r="J28" s="225">
        <v>16972</v>
      </c>
      <c r="K28" s="225">
        <v>8622</v>
      </c>
    </row>
    <row r="29" spans="1:11" ht="15" customHeight="1">
      <c r="A29" s="146" t="s">
        <v>155</v>
      </c>
      <c r="B29" s="224">
        <v>321837</v>
      </c>
      <c r="C29" s="226">
        <v>110292</v>
      </c>
      <c r="D29" s="225">
        <v>22844</v>
      </c>
      <c r="E29" s="225">
        <v>78366</v>
      </c>
      <c r="F29" s="225">
        <v>7322</v>
      </c>
      <c r="G29" s="225">
        <v>1760</v>
      </c>
      <c r="H29" s="224"/>
      <c r="I29" s="226">
        <v>211545</v>
      </c>
      <c r="J29" s="225">
        <v>183411</v>
      </c>
      <c r="K29" s="225">
        <v>28134</v>
      </c>
    </row>
    <row r="30" spans="1:11" ht="15" customHeight="1">
      <c r="A30" s="146" t="s">
        <v>156</v>
      </c>
      <c r="B30" s="224">
        <v>36311</v>
      </c>
      <c r="C30" s="226">
        <v>11439</v>
      </c>
      <c r="D30" s="225">
        <v>1161</v>
      </c>
      <c r="E30" s="225">
        <v>9114</v>
      </c>
      <c r="F30" s="225">
        <v>834</v>
      </c>
      <c r="G30" s="225">
        <v>330</v>
      </c>
      <c r="H30" s="224"/>
      <c r="I30" s="226">
        <v>24872</v>
      </c>
      <c r="J30" s="225">
        <v>20251</v>
      </c>
      <c r="K30" s="225">
        <v>4621</v>
      </c>
    </row>
    <row r="31" spans="1:11" ht="15" customHeight="1">
      <c r="A31" s="146" t="s">
        <v>157</v>
      </c>
      <c r="B31" s="224">
        <v>121914</v>
      </c>
      <c r="C31" s="226">
        <v>43216</v>
      </c>
      <c r="D31" s="225">
        <v>8844</v>
      </c>
      <c r="E31" s="225">
        <v>30797</v>
      </c>
      <c r="F31" s="225">
        <v>2877</v>
      </c>
      <c r="G31" s="225">
        <v>698</v>
      </c>
      <c r="H31" s="224"/>
      <c r="I31" s="226">
        <v>78698</v>
      </c>
      <c r="J31" s="225">
        <v>65746</v>
      </c>
      <c r="K31" s="225">
        <v>12952</v>
      </c>
    </row>
    <row r="32" spans="1:11" ht="15" customHeight="1">
      <c r="A32" s="146" t="s">
        <v>158</v>
      </c>
      <c r="B32" s="224">
        <v>73558</v>
      </c>
      <c r="C32" s="226">
        <v>20949</v>
      </c>
      <c r="D32" s="225">
        <v>3631</v>
      </c>
      <c r="E32" s="225">
        <v>15196</v>
      </c>
      <c r="F32" s="225">
        <v>1730</v>
      </c>
      <c r="G32" s="225">
        <v>392</v>
      </c>
      <c r="H32" s="224"/>
      <c r="I32" s="226">
        <v>52609</v>
      </c>
      <c r="J32" s="225">
        <v>43600</v>
      </c>
      <c r="K32" s="225">
        <v>9009</v>
      </c>
    </row>
    <row r="33" spans="1:11" ht="15" customHeight="1">
      <c r="A33" s="146" t="s">
        <v>159</v>
      </c>
      <c r="B33" s="224">
        <v>31880</v>
      </c>
      <c r="C33" s="226">
        <v>10541</v>
      </c>
      <c r="D33" s="225">
        <v>1944</v>
      </c>
      <c r="E33" s="225">
        <v>7423</v>
      </c>
      <c r="F33" s="225">
        <v>906</v>
      </c>
      <c r="G33" s="225">
        <v>268</v>
      </c>
      <c r="H33" s="224"/>
      <c r="I33" s="226">
        <v>21339</v>
      </c>
      <c r="J33" s="225">
        <v>16473</v>
      </c>
      <c r="K33" s="225">
        <v>4866</v>
      </c>
    </row>
    <row r="34" spans="1:11" ht="15" customHeight="1">
      <c r="A34" s="146" t="s">
        <v>160</v>
      </c>
      <c r="B34" s="224">
        <v>78400</v>
      </c>
      <c r="C34" s="226">
        <v>26898</v>
      </c>
      <c r="D34" s="225">
        <v>5153</v>
      </c>
      <c r="E34" s="225">
        <v>19089</v>
      </c>
      <c r="F34" s="225">
        <v>2261</v>
      </c>
      <c r="G34" s="225">
        <v>395</v>
      </c>
      <c r="H34" s="224"/>
      <c r="I34" s="226">
        <v>51502</v>
      </c>
      <c r="J34" s="225">
        <v>43183</v>
      </c>
      <c r="K34" s="225">
        <v>8319</v>
      </c>
    </row>
    <row r="35" spans="1:11" ht="15" customHeight="1">
      <c r="A35" s="146" t="s">
        <v>161</v>
      </c>
      <c r="B35" s="224">
        <v>147606</v>
      </c>
      <c r="C35" s="226">
        <v>51958</v>
      </c>
      <c r="D35" s="225">
        <v>8685</v>
      </c>
      <c r="E35" s="225">
        <v>38221</v>
      </c>
      <c r="F35" s="225">
        <v>4270</v>
      </c>
      <c r="G35" s="225">
        <v>782</v>
      </c>
      <c r="H35" s="224"/>
      <c r="I35" s="226">
        <v>95648</v>
      </c>
      <c r="J35" s="225">
        <v>79415</v>
      </c>
      <c r="K35" s="225">
        <v>16233</v>
      </c>
    </row>
    <row r="36" spans="1:11" ht="15" customHeight="1">
      <c r="A36" s="146" t="s">
        <v>162</v>
      </c>
      <c r="B36" s="224">
        <v>138457</v>
      </c>
      <c r="C36" s="226">
        <v>48397</v>
      </c>
      <c r="D36" s="225">
        <v>8779</v>
      </c>
      <c r="E36" s="225">
        <v>34700</v>
      </c>
      <c r="F36" s="225">
        <v>4275</v>
      </c>
      <c r="G36" s="225">
        <v>643</v>
      </c>
      <c r="H36" s="224"/>
      <c r="I36" s="226">
        <v>90060</v>
      </c>
      <c r="J36" s="225">
        <v>73563</v>
      </c>
      <c r="K36" s="225">
        <v>16497</v>
      </c>
    </row>
    <row r="37" spans="1:11" ht="15" customHeight="1">
      <c r="A37" s="146" t="s">
        <v>163</v>
      </c>
      <c r="B37" s="224">
        <v>28247</v>
      </c>
      <c r="C37" s="226">
        <v>9799</v>
      </c>
      <c r="D37" s="225">
        <v>999</v>
      </c>
      <c r="E37" s="225">
        <v>7497</v>
      </c>
      <c r="F37" s="225">
        <v>1021</v>
      </c>
      <c r="G37" s="225">
        <v>282</v>
      </c>
      <c r="H37" s="224"/>
      <c r="I37" s="226">
        <v>18448</v>
      </c>
      <c r="J37" s="225">
        <v>15225</v>
      </c>
      <c r="K37" s="225">
        <v>3223</v>
      </c>
    </row>
    <row r="38" spans="1:11" ht="15" customHeight="1">
      <c r="A38" s="146" t="s">
        <v>164</v>
      </c>
      <c r="B38" s="224">
        <v>136120</v>
      </c>
      <c r="C38" s="226">
        <v>52082</v>
      </c>
      <c r="D38" s="225">
        <v>12490</v>
      </c>
      <c r="E38" s="225">
        <v>34605</v>
      </c>
      <c r="F38" s="225">
        <v>4048</v>
      </c>
      <c r="G38" s="225">
        <v>939</v>
      </c>
      <c r="H38" s="224"/>
      <c r="I38" s="226">
        <v>84038</v>
      </c>
      <c r="J38" s="225">
        <v>69294</v>
      </c>
      <c r="K38" s="225">
        <v>14744</v>
      </c>
    </row>
    <row r="39" spans="1:11" ht="15" customHeight="1">
      <c r="A39" s="146" t="s">
        <v>165</v>
      </c>
      <c r="B39" s="224">
        <v>27106</v>
      </c>
      <c r="C39" s="226">
        <v>9720</v>
      </c>
      <c r="D39" s="225">
        <v>2124</v>
      </c>
      <c r="E39" s="225">
        <v>6888</v>
      </c>
      <c r="F39" s="225">
        <v>565</v>
      </c>
      <c r="G39" s="225">
        <v>143</v>
      </c>
      <c r="H39" s="224"/>
      <c r="I39" s="226">
        <v>17386</v>
      </c>
      <c r="J39" s="225">
        <v>14917</v>
      </c>
      <c r="K39" s="225">
        <v>2469</v>
      </c>
    </row>
    <row r="40" spans="1:11" ht="15" customHeight="1">
      <c r="A40" s="146" t="s">
        <v>166</v>
      </c>
      <c r="B40" s="224">
        <v>111985</v>
      </c>
      <c r="C40" s="226">
        <v>36876</v>
      </c>
      <c r="D40" s="225">
        <v>5231</v>
      </c>
      <c r="E40" s="225">
        <v>28450</v>
      </c>
      <c r="F40" s="225">
        <v>2387</v>
      </c>
      <c r="G40" s="225">
        <v>808</v>
      </c>
      <c r="H40" s="224"/>
      <c r="I40" s="226">
        <v>75109</v>
      </c>
      <c r="J40" s="225">
        <v>63057</v>
      </c>
      <c r="K40" s="225">
        <v>12052</v>
      </c>
    </row>
    <row r="41" spans="1:11" ht="15" customHeight="1">
      <c r="A41" s="146" t="s">
        <v>167</v>
      </c>
      <c r="B41" s="224">
        <v>103325</v>
      </c>
      <c r="C41" s="226">
        <v>38553</v>
      </c>
      <c r="D41" s="225">
        <v>5884</v>
      </c>
      <c r="E41" s="225">
        <v>29474</v>
      </c>
      <c r="F41" s="225">
        <v>2587</v>
      </c>
      <c r="G41" s="225">
        <v>608</v>
      </c>
      <c r="H41" s="224"/>
      <c r="I41" s="226">
        <v>64772</v>
      </c>
      <c r="J41" s="225">
        <v>55955</v>
      </c>
      <c r="K41" s="225">
        <v>8817</v>
      </c>
    </row>
    <row r="42" spans="1:11" ht="15" customHeight="1">
      <c r="A42" s="146" t="s">
        <v>168</v>
      </c>
      <c r="B42" s="224">
        <v>83253</v>
      </c>
      <c r="C42" s="226">
        <v>25569</v>
      </c>
      <c r="D42" s="225">
        <v>3373</v>
      </c>
      <c r="E42" s="225">
        <v>19948</v>
      </c>
      <c r="F42" s="225">
        <v>1782</v>
      </c>
      <c r="G42" s="225">
        <v>466</v>
      </c>
      <c r="H42" s="224"/>
      <c r="I42" s="226">
        <v>57684</v>
      </c>
      <c r="J42" s="225">
        <v>40871</v>
      </c>
      <c r="K42" s="225">
        <v>16813</v>
      </c>
    </row>
    <row r="43" spans="1:11" ht="15" customHeight="1">
      <c r="A43" s="146" t="s">
        <v>169</v>
      </c>
      <c r="B43" s="224">
        <v>32875</v>
      </c>
      <c r="C43" s="226">
        <v>11827</v>
      </c>
      <c r="D43" s="225">
        <v>2107</v>
      </c>
      <c r="E43" s="225">
        <v>8124</v>
      </c>
      <c r="F43" s="225">
        <v>1374</v>
      </c>
      <c r="G43" s="225">
        <v>222</v>
      </c>
      <c r="H43" s="224"/>
      <c r="I43" s="226">
        <v>21048</v>
      </c>
      <c r="J43" s="225">
        <v>16592</v>
      </c>
      <c r="K43" s="225">
        <v>4456</v>
      </c>
    </row>
    <row r="44" spans="1:11" ht="15" customHeight="1" thickBot="1">
      <c r="A44" s="147"/>
      <c r="B44" s="148"/>
      <c r="C44" s="149"/>
      <c r="D44" s="149"/>
      <c r="E44" s="150"/>
      <c r="F44" s="151"/>
      <c r="G44" s="151"/>
      <c r="H44" s="152"/>
      <c r="I44" s="153"/>
      <c r="J44" s="153"/>
      <c r="K44" s="148"/>
    </row>
    <row r="45" spans="1:11" ht="15" customHeight="1">
      <c r="A45" s="414" t="s">
        <v>347</v>
      </c>
      <c r="B45" s="414"/>
      <c r="C45" s="414"/>
      <c r="D45" s="414"/>
      <c r="E45" s="414"/>
      <c r="F45" s="414"/>
      <c r="G45" s="414"/>
      <c r="H45" s="414"/>
      <c r="I45" s="414"/>
      <c r="J45" s="414"/>
      <c r="K45" s="414"/>
    </row>
    <row r="46" spans="1:11">
      <c r="A46" s="445" t="s">
        <v>16</v>
      </c>
      <c r="B46" s="445"/>
      <c r="C46" s="445"/>
      <c r="D46" s="445"/>
      <c r="E46" s="445"/>
      <c r="F46" s="445"/>
      <c r="G46" s="445"/>
      <c r="H46" s="445"/>
      <c r="I46" s="445"/>
      <c r="J46" s="445"/>
      <c r="K46" s="343"/>
    </row>
    <row r="47" spans="1:11">
      <c r="A47" s="339" t="s">
        <v>283</v>
      </c>
      <c r="B47" s="221"/>
      <c r="C47" s="221"/>
      <c r="D47" s="221"/>
      <c r="E47" s="221"/>
      <c r="F47" s="221"/>
      <c r="G47" s="221"/>
      <c r="H47" s="221"/>
      <c r="I47" s="221"/>
      <c r="J47" s="221"/>
    </row>
    <row r="48" spans="1:11">
      <c r="A48" s="342" t="s">
        <v>295</v>
      </c>
      <c r="B48" s="221"/>
      <c r="C48" s="221"/>
      <c r="D48" s="221"/>
      <c r="E48" s="221"/>
      <c r="F48" s="221"/>
      <c r="G48" s="221"/>
      <c r="H48" s="221"/>
      <c r="I48" s="221"/>
      <c r="J48" s="221"/>
      <c r="K48" s="341"/>
    </row>
    <row r="49" spans="1:10">
      <c r="A49" s="342" t="s">
        <v>291</v>
      </c>
      <c r="B49" s="340"/>
      <c r="C49" s="340"/>
      <c r="D49" s="340"/>
      <c r="E49" s="340"/>
      <c r="F49" s="340"/>
      <c r="G49" s="340"/>
      <c r="H49" s="340"/>
      <c r="I49" s="340"/>
      <c r="J49" s="63"/>
    </row>
    <row r="50" spans="1:10">
      <c r="A50" s="342" t="s">
        <v>303</v>
      </c>
    </row>
    <row r="51" spans="1:10">
      <c r="A51" s="342"/>
    </row>
  </sheetData>
  <mergeCells count="8">
    <mergeCell ref="A46:J46"/>
    <mergeCell ref="A2:K2"/>
    <mergeCell ref="A4:A6"/>
    <mergeCell ref="B4:B6"/>
    <mergeCell ref="C4:G5"/>
    <mergeCell ref="I4:K5"/>
    <mergeCell ref="A3:K3"/>
    <mergeCell ref="A45:K45"/>
  </mergeCells>
  <phoneticPr fontId="0" type="noConversion"/>
  <hyperlinks>
    <hyperlink ref="A1" location="Índice!A1" display="Regresar" xr:uid="{00000000-0004-0000-0B00-000000000000}"/>
  </hyperlinks>
  <printOptions horizontalCentered="1" gridLinesSet="0"/>
  <pageMargins left="0.27559055118110237" right="0.27559055118110237" top="0.39370078740157483" bottom="0" header="0" footer="0"/>
  <pageSetup scale="9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syncVertical="1" syncRef="A1" transitionEvaluation="1" codeName="Hoja13">
    <pageSetUpPr fitToPage="1"/>
  </sheetPr>
  <dimension ref="A1:J37"/>
  <sheetViews>
    <sheetView showGridLines="0" showZeros="0" zoomScaleNormal="100" zoomScaleSheetLayoutView="49" workbookViewId="0">
      <selection activeCell="D29" sqref="D29"/>
    </sheetView>
  </sheetViews>
  <sheetFormatPr baseColWidth="10" defaultColWidth="9.77734375" defaultRowHeight="15"/>
  <cols>
    <col min="1" max="1" width="13.6640625" style="306" customWidth="1"/>
    <col min="2" max="2" width="11.21875" style="119" customWidth="1"/>
    <col min="3" max="3" width="10.33203125" style="119" customWidth="1"/>
    <col min="4" max="6" width="12" style="119" customWidth="1"/>
    <col min="7" max="7" width="7.33203125" style="119" customWidth="1"/>
    <col min="8" max="8" width="9.33203125" style="119" customWidth="1"/>
    <col min="9" max="9" width="9.77734375" style="119" customWidth="1"/>
    <col min="10" max="10" width="17.44140625" style="119" customWidth="1"/>
    <col min="11" max="16384" width="9.77734375" style="119"/>
  </cols>
  <sheetData>
    <row r="1" spans="1:10">
      <c r="A1" s="371" t="s">
        <v>134</v>
      </c>
    </row>
    <row r="2" spans="1:10" ht="12.75" customHeight="1">
      <c r="A2" s="459" t="s">
        <v>179</v>
      </c>
      <c r="B2" s="459"/>
      <c r="C2" s="459"/>
      <c r="D2" s="459"/>
      <c r="E2" s="459"/>
      <c r="F2" s="459"/>
      <c r="G2" s="459"/>
      <c r="H2" s="459"/>
      <c r="I2" s="459"/>
      <c r="J2" s="459"/>
    </row>
    <row r="3" spans="1:10" ht="38.25" customHeight="1" thickBot="1">
      <c r="A3" s="461" t="s">
        <v>218</v>
      </c>
      <c r="B3" s="461"/>
      <c r="C3" s="461"/>
      <c r="D3" s="461"/>
      <c r="E3" s="461"/>
      <c r="F3" s="461"/>
      <c r="G3" s="461"/>
      <c r="H3" s="461"/>
      <c r="I3" s="461"/>
      <c r="J3" s="461"/>
    </row>
    <row r="4" spans="1:10" ht="14.25" customHeight="1">
      <c r="A4" s="447" t="s">
        <v>186</v>
      </c>
      <c r="B4" s="447" t="s">
        <v>98</v>
      </c>
      <c r="C4" s="450" t="s">
        <v>193</v>
      </c>
      <c r="D4" s="450"/>
      <c r="E4" s="450"/>
      <c r="F4" s="450"/>
      <c r="G4" s="450"/>
      <c r="H4" s="447" t="s">
        <v>287</v>
      </c>
      <c r="I4" s="447" t="s">
        <v>288</v>
      </c>
      <c r="J4" s="447" t="s">
        <v>343</v>
      </c>
    </row>
    <row r="5" spans="1:10" ht="14.25" customHeight="1" thickBot="1">
      <c r="A5" s="419"/>
      <c r="B5" s="448"/>
      <c r="C5" s="456"/>
      <c r="D5" s="456"/>
      <c r="E5" s="456"/>
      <c r="F5" s="456"/>
      <c r="G5" s="456"/>
      <c r="H5" s="448"/>
      <c r="I5" s="448"/>
      <c r="J5" s="419"/>
    </row>
    <row r="6" spans="1:10" ht="14.25" customHeight="1">
      <c r="A6" s="419"/>
      <c r="B6" s="448"/>
      <c r="C6" s="418" t="s">
        <v>93</v>
      </c>
      <c r="D6" s="418" t="s">
        <v>115</v>
      </c>
      <c r="E6" s="418" t="s">
        <v>116</v>
      </c>
      <c r="F6" s="418" t="s">
        <v>117</v>
      </c>
      <c r="G6" s="460">
        <v>1</v>
      </c>
      <c r="H6" s="448"/>
      <c r="I6" s="448"/>
      <c r="J6" s="419"/>
    </row>
    <row r="7" spans="1:10" ht="14.25" customHeight="1" thickBot="1">
      <c r="A7" s="420"/>
      <c r="B7" s="449"/>
      <c r="C7" s="420"/>
      <c r="D7" s="420"/>
      <c r="E7" s="420"/>
      <c r="F7" s="420"/>
      <c r="G7" s="449"/>
      <c r="H7" s="449"/>
      <c r="I7" s="449"/>
      <c r="J7" s="420"/>
    </row>
    <row r="8" spans="1:10" s="126" customFormat="1" ht="14.25" customHeight="1">
      <c r="A8" s="154" t="s">
        <v>98</v>
      </c>
      <c r="B8" s="155">
        <f>B12+B14+B16+B18+B20+B22+B24+B26+B28+B30+B32+B10</f>
        <v>289091</v>
      </c>
      <c r="C8" s="155">
        <f t="shared" ref="C8:J8" si="0">C12+C14+C16+C18+C20+C22+C24+C26+C28+C30+C32+C10</f>
        <v>248940</v>
      </c>
      <c r="D8" s="155">
        <f t="shared" si="0"/>
        <v>90917</v>
      </c>
      <c r="E8" s="155">
        <f t="shared" si="0"/>
        <v>107277</v>
      </c>
      <c r="F8" s="155">
        <f t="shared" si="0"/>
        <v>41191</v>
      </c>
      <c r="G8" s="155">
        <f t="shared" si="0"/>
        <v>9555</v>
      </c>
      <c r="H8" s="155">
        <f t="shared" si="0"/>
        <v>30531</v>
      </c>
      <c r="I8" s="155">
        <f t="shared" si="0"/>
        <v>4825</v>
      </c>
      <c r="J8" s="155">
        <f t="shared" si="0"/>
        <v>4795</v>
      </c>
    </row>
    <row r="9" spans="1:10" ht="13.5" customHeight="1">
      <c r="A9" s="303"/>
      <c r="B9" s="156"/>
      <c r="H9" s="156"/>
      <c r="I9" s="156"/>
      <c r="J9" s="156"/>
    </row>
    <row r="10" spans="1:10" ht="13.5" customHeight="1">
      <c r="A10" s="157" t="s">
        <v>53</v>
      </c>
      <c r="B10" s="155">
        <f>C10+H10+I10+J10</f>
        <v>1715</v>
      </c>
      <c r="C10" s="156">
        <v>0</v>
      </c>
      <c r="D10" s="122"/>
      <c r="E10" s="122"/>
      <c r="F10" s="122"/>
      <c r="G10" s="122"/>
      <c r="H10" s="156"/>
      <c r="I10" s="156">
        <v>1715</v>
      </c>
      <c r="J10" s="344"/>
    </row>
    <row r="11" spans="1:10" ht="13.5" customHeight="1">
      <c r="A11" s="311"/>
      <c r="B11" s="156">
        <f t="shared" ref="B11:B32" si="1">C11+H11+I11+J11</f>
        <v>0</v>
      </c>
      <c r="C11" s="156">
        <f t="shared" ref="C11:C32" si="2">D11+E11+F11+G11</f>
        <v>0</v>
      </c>
      <c r="D11" s="344"/>
      <c r="E11" s="344"/>
      <c r="F11" s="344"/>
      <c r="G11" s="156"/>
      <c r="H11" s="156"/>
      <c r="I11" s="156"/>
      <c r="J11" s="344"/>
    </row>
    <row r="12" spans="1:10" ht="13.5" customHeight="1">
      <c r="A12" s="311" t="s">
        <v>54</v>
      </c>
      <c r="B12" s="155">
        <f t="shared" si="1"/>
        <v>1514</v>
      </c>
      <c r="C12" s="156">
        <f t="shared" si="2"/>
        <v>47</v>
      </c>
      <c r="D12" s="122">
        <v>27</v>
      </c>
      <c r="E12" s="122">
        <v>13</v>
      </c>
      <c r="F12" s="344">
        <v>7</v>
      </c>
      <c r="G12" s="156"/>
      <c r="H12" s="156"/>
      <c r="I12" s="156">
        <v>1467</v>
      </c>
      <c r="J12" s="344"/>
    </row>
    <row r="13" spans="1:10" ht="13.5" customHeight="1">
      <c r="A13" s="311"/>
      <c r="B13" s="156">
        <f t="shared" si="1"/>
        <v>0</v>
      </c>
      <c r="C13" s="156">
        <f t="shared" si="2"/>
        <v>0</v>
      </c>
      <c r="D13" s="344"/>
      <c r="E13" s="344"/>
      <c r="F13" s="344"/>
      <c r="G13" s="156"/>
      <c r="H13" s="156"/>
      <c r="I13" s="156"/>
      <c r="J13" s="344"/>
    </row>
    <row r="14" spans="1:10" ht="13.5" customHeight="1">
      <c r="A14" s="311" t="s">
        <v>55</v>
      </c>
      <c r="B14" s="155">
        <f t="shared" si="1"/>
        <v>2019</v>
      </c>
      <c r="C14" s="156">
        <f t="shared" si="2"/>
        <v>1020</v>
      </c>
      <c r="D14" s="344">
        <v>530</v>
      </c>
      <c r="E14" s="344">
        <v>321</v>
      </c>
      <c r="F14" s="344">
        <v>137</v>
      </c>
      <c r="G14" s="156">
        <v>32</v>
      </c>
      <c r="H14" s="156">
        <v>1</v>
      </c>
      <c r="I14" s="156">
        <v>998</v>
      </c>
      <c r="J14" s="344"/>
    </row>
    <row r="15" spans="1:10" ht="13.5" customHeight="1">
      <c r="A15" s="311"/>
      <c r="B15" s="156">
        <f t="shared" si="1"/>
        <v>0</v>
      </c>
      <c r="C15" s="156">
        <f t="shared" si="2"/>
        <v>0</v>
      </c>
      <c r="D15" s="344"/>
      <c r="E15" s="344"/>
      <c r="F15" s="344"/>
      <c r="G15" s="156"/>
      <c r="H15" s="156"/>
      <c r="I15" s="156"/>
      <c r="J15" s="344"/>
    </row>
    <row r="16" spans="1:10" ht="13.5" customHeight="1">
      <c r="A16" s="311" t="s">
        <v>56</v>
      </c>
      <c r="B16" s="155">
        <f t="shared" si="1"/>
        <v>2098</v>
      </c>
      <c r="C16" s="156">
        <f t="shared" si="2"/>
        <v>2027</v>
      </c>
      <c r="D16" s="344">
        <v>1011</v>
      </c>
      <c r="E16" s="344">
        <v>688</v>
      </c>
      <c r="F16" s="344">
        <v>275</v>
      </c>
      <c r="G16" s="156">
        <v>53</v>
      </c>
      <c r="H16" s="156">
        <v>10</v>
      </c>
      <c r="I16" s="156">
        <v>61</v>
      </c>
      <c r="J16" s="344"/>
    </row>
    <row r="17" spans="1:10" ht="13.5" customHeight="1">
      <c r="A17" s="303"/>
      <c r="B17" s="156">
        <f t="shared" si="1"/>
        <v>0</v>
      </c>
      <c r="C17" s="156">
        <f t="shared" si="2"/>
        <v>0</v>
      </c>
      <c r="D17" s="156"/>
      <c r="E17" s="156"/>
      <c r="F17" s="156"/>
      <c r="G17" s="156"/>
      <c r="H17" s="156"/>
      <c r="I17" s="156"/>
      <c r="J17" s="156"/>
    </row>
    <row r="18" spans="1:10" ht="13.5" customHeight="1">
      <c r="A18" s="311" t="s">
        <v>57</v>
      </c>
      <c r="B18" s="155">
        <f t="shared" si="1"/>
        <v>2849</v>
      </c>
      <c r="C18" s="156">
        <f t="shared" si="2"/>
        <v>2730</v>
      </c>
      <c r="D18" s="344">
        <v>1360</v>
      </c>
      <c r="E18" s="344">
        <v>930</v>
      </c>
      <c r="F18" s="344">
        <v>370</v>
      </c>
      <c r="G18" s="156">
        <v>70</v>
      </c>
      <c r="H18" s="156">
        <v>62</v>
      </c>
      <c r="I18" s="156">
        <v>57</v>
      </c>
      <c r="J18" s="344">
        <v>0</v>
      </c>
    </row>
    <row r="19" spans="1:10" ht="13.5" customHeight="1">
      <c r="A19" s="311"/>
      <c r="B19" s="156">
        <f t="shared" si="1"/>
        <v>0</v>
      </c>
      <c r="C19" s="156">
        <f t="shared" si="2"/>
        <v>0</v>
      </c>
      <c r="D19" s="344"/>
      <c r="E19" s="344"/>
      <c r="F19" s="344"/>
      <c r="G19" s="156"/>
      <c r="H19" s="156"/>
      <c r="I19" s="156"/>
      <c r="J19" s="344"/>
    </row>
    <row r="20" spans="1:10" ht="13.5" customHeight="1">
      <c r="A20" s="311" t="s">
        <v>58</v>
      </c>
      <c r="B20" s="155">
        <f t="shared" si="1"/>
        <v>3878</v>
      </c>
      <c r="C20" s="156">
        <f t="shared" si="2"/>
        <v>3397</v>
      </c>
      <c r="D20" s="344">
        <v>1539</v>
      </c>
      <c r="E20" s="344">
        <v>1261</v>
      </c>
      <c r="F20" s="344">
        <v>497</v>
      </c>
      <c r="G20" s="156">
        <v>100</v>
      </c>
      <c r="H20" s="156">
        <v>407</v>
      </c>
      <c r="I20" s="156">
        <v>74</v>
      </c>
      <c r="J20" s="344"/>
    </row>
    <row r="21" spans="1:10" ht="13.5" customHeight="1">
      <c r="A21" s="311"/>
      <c r="B21" s="156">
        <f t="shared" si="1"/>
        <v>0</v>
      </c>
      <c r="C21" s="156">
        <f t="shared" si="2"/>
        <v>0</v>
      </c>
      <c r="D21" s="344"/>
      <c r="E21" s="344"/>
      <c r="F21" s="344"/>
      <c r="G21" s="156"/>
      <c r="H21" s="156"/>
      <c r="I21" s="156"/>
      <c r="J21" s="344"/>
    </row>
    <row r="22" spans="1:10" ht="13.5" customHeight="1">
      <c r="A22" s="311" t="s">
        <v>59</v>
      </c>
      <c r="B22" s="155">
        <f t="shared" si="1"/>
        <v>10873</v>
      </c>
      <c r="C22" s="156">
        <f t="shared" si="2"/>
        <v>9506</v>
      </c>
      <c r="D22" s="344">
        <v>1783</v>
      </c>
      <c r="E22" s="344">
        <v>5020</v>
      </c>
      <c r="F22" s="344">
        <v>2163</v>
      </c>
      <c r="G22" s="156">
        <v>540</v>
      </c>
      <c r="H22" s="156">
        <v>1273</v>
      </c>
      <c r="I22" s="156">
        <v>92</v>
      </c>
      <c r="J22" s="344">
        <v>2</v>
      </c>
    </row>
    <row r="23" spans="1:10" ht="13.5" customHeight="1">
      <c r="A23" s="311"/>
      <c r="B23" s="156">
        <f t="shared" si="1"/>
        <v>0</v>
      </c>
      <c r="C23" s="156">
        <f t="shared" si="2"/>
        <v>0</v>
      </c>
      <c r="D23" s="344"/>
      <c r="E23" s="344"/>
      <c r="F23" s="344"/>
      <c r="G23" s="156"/>
      <c r="H23" s="156"/>
      <c r="I23" s="156"/>
      <c r="J23" s="344"/>
    </row>
    <row r="24" spans="1:10" ht="13.5" customHeight="1">
      <c r="A24" s="303" t="s">
        <v>60</v>
      </c>
      <c r="B24" s="155">
        <f t="shared" si="1"/>
        <v>23681</v>
      </c>
      <c r="C24" s="156">
        <f t="shared" si="2"/>
        <v>21075</v>
      </c>
      <c r="D24" s="156">
        <v>3095</v>
      </c>
      <c r="E24" s="156">
        <v>11734</v>
      </c>
      <c r="F24" s="156">
        <v>5032</v>
      </c>
      <c r="G24" s="156">
        <v>1214</v>
      </c>
      <c r="H24" s="156">
        <v>2507</v>
      </c>
      <c r="I24" s="156">
        <v>99</v>
      </c>
      <c r="J24" s="156"/>
    </row>
    <row r="25" spans="1:10" ht="13.5" customHeight="1">
      <c r="A25" s="311"/>
      <c r="B25" s="156">
        <f t="shared" si="1"/>
        <v>0</v>
      </c>
      <c r="C25" s="156">
        <f t="shared" si="2"/>
        <v>0</v>
      </c>
      <c r="D25" s="156"/>
      <c r="E25" s="156"/>
      <c r="F25" s="156"/>
      <c r="G25" s="156"/>
      <c r="H25" s="156"/>
      <c r="I25" s="156"/>
      <c r="J25" s="156"/>
    </row>
    <row r="26" spans="1:10" ht="13.5" customHeight="1">
      <c r="A26" s="311" t="s">
        <v>61</v>
      </c>
      <c r="B26" s="155">
        <f t="shared" si="1"/>
        <v>31505</v>
      </c>
      <c r="C26" s="156">
        <f t="shared" si="2"/>
        <v>27925</v>
      </c>
      <c r="D26" s="344">
        <v>5741</v>
      </c>
      <c r="E26" s="344">
        <v>14622</v>
      </c>
      <c r="F26" s="344">
        <v>6042</v>
      </c>
      <c r="G26" s="156">
        <v>1520</v>
      </c>
      <c r="H26" s="156">
        <v>3457</v>
      </c>
      <c r="I26" s="156">
        <v>116</v>
      </c>
      <c r="J26" s="344">
        <v>7</v>
      </c>
    </row>
    <row r="27" spans="1:10" ht="13.5" customHeight="1">
      <c r="A27" s="311"/>
      <c r="B27" s="156">
        <f t="shared" si="1"/>
        <v>0</v>
      </c>
      <c r="C27" s="156">
        <f t="shared" si="2"/>
        <v>0</v>
      </c>
      <c r="D27" s="344"/>
      <c r="E27" s="344"/>
      <c r="F27" s="344"/>
      <c r="G27" s="156"/>
      <c r="H27" s="156"/>
      <c r="I27" s="156"/>
      <c r="J27" s="344"/>
    </row>
    <row r="28" spans="1:10" ht="13.5" customHeight="1">
      <c r="A28" s="311" t="s">
        <v>62</v>
      </c>
      <c r="B28" s="155">
        <f t="shared" si="1"/>
        <v>37772</v>
      </c>
      <c r="C28" s="156">
        <f t="shared" si="2"/>
        <v>33411</v>
      </c>
      <c r="D28" s="344">
        <v>9259</v>
      </c>
      <c r="E28" s="344">
        <v>16097</v>
      </c>
      <c r="F28" s="344">
        <v>6505</v>
      </c>
      <c r="G28" s="156">
        <v>1550</v>
      </c>
      <c r="H28" s="156">
        <v>4246</v>
      </c>
      <c r="I28" s="156">
        <v>62</v>
      </c>
      <c r="J28" s="344">
        <v>53</v>
      </c>
    </row>
    <row r="29" spans="1:10" ht="13.5" customHeight="1">
      <c r="A29" s="311"/>
      <c r="B29" s="156">
        <f t="shared" si="1"/>
        <v>0</v>
      </c>
      <c r="C29" s="156">
        <f t="shared" si="2"/>
        <v>0</v>
      </c>
      <c r="D29" s="344"/>
      <c r="E29" s="344"/>
      <c r="F29" s="344"/>
      <c r="G29" s="156"/>
      <c r="H29" s="156"/>
      <c r="I29" s="156"/>
      <c r="J29" s="344"/>
    </row>
    <row r="30" spans="1:10" ht="13.5" customHeight="1">
      <c r="A30" s="311" t="s">
        <v>63</v>
      </c>
      <c r="B30" s="155">
        <f t="shared" si="1"/>
        <v>42227</v>
      </c>
      <c r="C30" s="156">
        <f t="shared" si="2"/>
        <v>37156</v>
      </c>
      <c r="D30" s="344">
        <v>13225</v>
      </c>
      <c r="E30" s="344">
        <v>16082</v>
      </c>
      <c r="F30" s="344">
        <v>6402</v>
      </c>
      <c r="G30" s="156">
        <v>1447</v>
      </c>
      <c r="H30" s="156">
        <v>4820</v>
      </c>
      <c r="I30" s="156">
        <v>48</v>
      </c>
      <c r="J30" s="344">
        <v>203</v>
      </c>
    </row>
    <row r="31" spans="1:10" ht="13.5" customHeight="1">
      <c r="A31" s="311"/>
      <c r="B31" s="156">
        <f t="shared" si="1"/>
        <v>0</v>
      </c>
      <c r="C31" s="156">
        <f t="shared" si="2"/>
        <v>0</v>
      </c>
      <c r="D31" s="344"/>
      <c r="E31" s="344"/>
      <c r="F31" s="344"/>
      <c r="G31" s="156"/>
      <c r="H31" s="156"/>
      <c r="I31" s="156"/>
      <c r="J31" s="344"/>
    </row>
    <row r="32" spans="1:10" ht="13.5" customHeight="1" thickBot="1">
      <c r="A32" s="158" t="s">
        <v>64</v>
      </c>
      <c r="B32" s="151">
        <f t="shared" si="1"/>
        <v>128960</v>
      </c>
      <c r="C32" s="151">
        <f t="shared" si="2"/>
        <v>110646</v>
      </c>
      <c r="D32" s="150">
        <v>53347</v>
      </c>
      <c r="E32" s="150">
        <v>40509</v>
      </c>
      <c r="F32" s="150">
        <v>13761</v>
      </c>
      <c r="G32" s="151">
        <v>3029</v>
      </c>
      <c r="H32" s="151">
        <v>13748</v>
      </c>
      <c r="I32" s="151">
        <v>36</v>
      </c>
      <c r="J32" s="150">
        <v>4530</v>
      </c>
    </row>
    <row r="33" spans="1:10" ht="14.25" customHeight="1">
      <c r="A33" s="458" t="s">
        <v>16</v>
      </c>
      <c r="B33" s="458"/>
      <c r="C33" s="458"/>
      <c r="D33" s="458"/>
      <c r="E33" s="458"/>
      <c r="F33" s="458"/>
      <c r="G33" s="458"/>
      <c r="H33" s="458"/>
      <c r="I33" s="458"/>
      <c r="J33" s="458"/>
    </row>
    <row r="34" spans="1:10" ht="14.25" customHeight="1">
      <c r="A34" s="339" t="s">
        <v>283</v>
      </c>
      <c r="B34" s="221"/>
      <c r="C34" s="221"/>
      <c r="D34" s="221"/>
      <c r="E34" s="221"/>
      <c r="F34" s="221"/>
      <c r="G34" s="221"/>
      <c r="H34" s="221"/>
      <c r="I34" s="221"/>
      <c r="J34" s="221"/>
    </row>
    <row r="35" spans="1:10" ht="14.25" customHeight="1">
      <c r="A35" s="342" t="s">
        <v>294</v>
      </c>
      <c r="B35" s="221"/>
      <c r="C35" s="221"/>
      <c r="D35" s="221"/>
      <c r="E35" s="221"/>
      <c r="F35" s="221"/>
      <c r="G35" s="221"/>
      <c r="H35" s="221"/>
      <c r="I35" s="221"/>
      <c r="J35" s="221"/>
    </row>
    <row r="36" spans="1:10">
      <c r="A36" s="342" t="s">
        <v>291</v>
      </c>
      <c r="B36" s="340"/>
      <c r="C36" s="340"/>
      <c r="D36" s="340"/>
      <c r="E36" s="340"/>
      <c r="F36" s="340"/>
      <c r="G36" s="340"/>
      <c r="H36" s="340"/>
      <c r="I36" s="340"/>
      <c r="J36" s="63"/>
    </row>
    <row r="37" spans="1:10">
      <c r="C37" s="117"/>
      <c r="D37" s="117"/>
      <c r="E37" s="117"/>
      <c r="F37" s="117"/>
      <c r="G37" s="117"/>
      <c r="H37" s="117"/>
      <c r="I37" s="117"/>
      <c r="J37" s="117"/>
    </row>
  </sheetData>
  <mergeCells count="14">
    <mergeCell ref="A33:J33"/>
    <mergeCell ref="A2:J2"/>
    <mergeCell ref="A4:A7"/>
    <mergeCell ref="B4:B7"/>
    <mergeCell ref="C4:G5"/>
    <mergeCell ref="C6:C7"/>
    <mergeCell ref="D6:D7"/>
    <mergeCell ref="E6:E7"/>
    <mergeCell ref="F6:F7"/>
    <mergeCell ref="G6:G7"/>
    <mergeCell ref="A3:J3"/>
    <mergeCell ref="H4:H7"/>
    <mergeCell ref="I4:I7"/>
    <mergeCell ref="J4:J7"/>
  </mergeCells>
  <phoneticPr fontId="0" type="noConversion"/>
  <hyperlinks>
    <hyperlink ref="A1" location="Índice!A1" display="Regresar" xr:uid="{00000000-0004-0000-0C00-000000000000}"/>
  </hyperlinks>
  <printOptions horizontalCentered="1" gridLinesSet="0"/>
  <pageMargins left="0.27559055118110237" right="0.27559055118110237" top="0.39370078740157483" bottom="0" header="0.17" footer="0"/>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syncVertical="1" syncRef="A1" transitionEvaluation="1" codeName="Hoja14">
    <pageSetUpPr fitToPage="1"/>
  </sheetPr>
  <dimension ref="A1:AA36"/>
  <sheetViews>
    <sheetView showGridLines="0" zoomScaleNormal="100" zoomScaleSheetLayoutView="49" workbookViewId="0"/>
  </sheetViews>
  <sheetFormatPr baseColWidth="10" defaultRowHeight="15"/>
  <cols>
    <col min="1" max="1" width="30.109375" style="119" customWidth="1"/>
    <col min="2" max="23" width="7.5546875" style="119" customWidth="1"/>
    <col min="24" max="115" width="9.77734375" style="119" customWidth="1"/>
    <col min="116" max="16384" width="11.5546875" style="119"/>
  </cols>
  <sheetData>
    <row r="1" spans="1:27">
      <c r="A1" s="371" t="s">
        <v>134</v>
      </c>
    </row>
    <row r="2" spans="1:27" ht="12.75" customHeight="1">
      <c r="A2" s="452" t="s">
        <v>180</v>
      </c>
      <c r="B2" s="452"/>
      <c r="C2" s="452"/>
      <c r="D2" s="452"/>
      <c r="E2" s="452"/>
      <c r="F2" s="452"/>
      <c r="G2" s="452"/>
      <c r="H2" s="452"/>
      <c r="I2" s="452"/>
      <c r="J2" s="452"/>
      <c r="K2" s="452"/>
      <c r="L2" s="452"/>
      <c r="M2" s="452"/>
      <c r="N2" s="452"/>
      <c r="O2" s="452"/>
      <c r="P2" s="452"/>
      <c r="Q2" s="452"/>
      <c r="R2" s="452"/>
      <c r="S2" s="452"/>
      <c r="T2" s="452"/>
      <c r="U2" s="452"/>
      <c r="V2" s="452"/>
      <c r="W2" s="452"/>
    </row>
    <row r="3" spans="1:27" ht="23.25" customHeight="1" thickBot="1">
      <c r="A3" s="463" t="s">
        <v>257</v>
      </c>
      <c r="B3" s="463"/>
      <c r="C3" s="463"/>
      <c r="D3" s="463"/>
      <c r="E3" s="463"/>
      <c r="F3" s="463"/>
      <c r="G3" s="463"/>
      <c r="H3" s="463"/>
      <c r="I3" s="463"/>
      <c r="J3" s="463"/>
      <c r="K3" s="463"/>
      <c r="L3" s="463"/>
      <c r="M3" s="463"/>
      <c r="N3" s="463"/>
    </row>
    <row r="4" spans="1:27" ht="15" customHeight="1">
      <c r="A4" s="406" t="s">
        <v>87</v>
      </c>
      <c r="B4" s="462" t="s">
        <v>194</v>
      </c>
      <c r="C4" s="462">
        <v>2001</v>
      </c>
      <c r="D4" s="462">
        <v>2002</v>
      </c>
      <c r="E4" s="462">
        <v>2003</v>
      </c>
      <c r="F4" s="462">
        <v>2004</v>
      </c>
      <c r="G4" s="462">
        <v>2005</v>
      </c>
      <c r="H4" s="462">
        <v>2006</v>
      </c>
      <c r="I4" s="462">
        <v>2007</v>
      </c>
      <c r="J4" s="462" t="s">
        <v>195</v>
      </c>
      <c r="K4" s="462">
        <v>2009</v>
      </c>
      <c r="L4" s="462">
        <v>2010</v>
      </c>
      <c r="M4" s="462">
        <v>2011</v>
      </c>
      <c r="N4" s="462">
        <v>2012</v>
      </c>
      <c r="O4" s="462">
        <v>2013</v>
      </c>
      <c r="P4" s="462">
        <v>2014</v>
      </c>
      <c r="Q4" s="462">
        <v>2015</v>
      </c>
      <c r="R4" s="462">
        <v>2016</v>
      </c>
      <c r="S4" s="462">
        <v>2017</v>
      </c>
      <c r="T4" s="462">
        <v>2018</v>
      </c>
      <c r="U4" s="462">
        <v>2019</v>
      </c>
      <c r="V4" s="462">
        <v>2020</v>
      </c>
      <c r="W4" s="462">
        <v>2021</v>
      </c>
    </row>
    <row r="5" spans="1:27" ht="15" customHeight="1" thickBot="1">
      <c r="A5" s="407"/>
      <c r="B5" s="421"/>
      <c r="C5" s="421"/>
      <c r="D5" s="421"/>
      <c r="E5" s="421"/>
      <c r="F5" s="421"/>
      <c r="G5" s="421"/>
      <c r="H5" s="421"/>
      <c r="I5" s="421"/>
      <c r="J5" s="421"/>
      <c r="K5" s="421"/>
      <c r="L5" s="421"/>
      <c r="M5" s="421"/>
      <c r="N5" s="421"/>
      <c r="O5" s="421"/>
      <c r="P5" s="421"/>
      <c r="Q5" s="421"/>
      <c r="R5" s="421"/>
      <c r="S5" s="421"/>
      <c r="T5" s="421"/>
      <c r="U5" s="421"/>
      <c r="V5" s="421"/>
      <c r="W5" s="421"/>
    </row>
    <row r="6" spans="1:27" ht="15" customHeight="1">
      <c r="A6" s="303"/>
      <c r="B6" s="311"/>
      <c r="C6" s="311"/>
      <c r="D6" s="311"/>
      <c r="E6" s="311"/>
      <c r="F6" s="311"/>
      <c r="G6" s="311"/>
      <c r="H6" s="311"/>
      <c r="I6" s="311"/>
      <c r="J6" s="311"/>
      <c r="K6" s="311"/>
      <c r="L6" s="311"/>
      <c r="M6" s="311"/>
      <c r="N6" s="311"/>
      <c r="O6" s="311"/>
      <c r="P6" s="154"/>
      <c r="Q6" s="346"/>
      <c r="R6" s="346"/>
      <c r="S6" s="346"/>
      <c r="T6" s="346"/>
      <c r="U6" s="346"/>
      <c r="V6" s="346"/>
      <c r="W6" s="346"/>
      <c r="Y6" s="126">
        <f>W8+W13+W18+W23</f>
        <v>289091</v>
      </c>
      <c r="Z6" s="126">
        <f>X.10!B8</f>
        <v>289091</v>
      </c>
    </row>
    <row r="7" spans="1:27" ht="15" customHeight="1">
      <c r="A7" s="119" t="s">
        <v>297</v>
      </c>
      <c r="Q7" s="117"/>
      <c r="R7" s="117"/>
      <c r="S7" s="117"/>
      <c r="T7" s="117"/>
      <c r="U7" s="117"/>
      <c r="V7" s="117"/>
      <c r="W7" s="117"/>
      <c r="Z7" s="16"/>
    </row>
    <row r="8" spans="1:27" ht="15" customHeight="1">
      <c r="A8" s="264" t="s">
        <v>298</v>
      </c>
      <c r="B8" s="15">
        <v>202407</v>
      </c>
      <c r="C8" s="15">
        <v>208962</v>
      </c>
      <c r="D8" s="15">
        <v>215729</v>
      </c>
      <c r="E8" s="15">
        <v>220814</v>
      </c>
      <c r="F8" s="15">
        <v>224126</v>
      </c>
      <c r="G8" s="15">
        <v>227591</v>
      </c>
      <c r="H8" s="15">
        <v>227218</v>
      </c>
      <c r="I8" s="16">
        <v>233249</v>
      </c>
      <c r="J8" s="16" t="s">
        <v>224</v>
      </c>
      <c r="K8" s="16">
        <v>257040</v>
      </c>
      <c r="L8" s="16">
        <v>254195</v>
      </c>
      <c r="M8" s="16">
        <v>248782</v>
      </c>
      <c r="N8" s="16">
        <v>248175</v>
      </c>
      <c r="O8" s="16">
        <v>249422</v>
      </c>
      <c r="P8" s="16">
        <v>248735</v>
      </c>
      <c r="Q8" s="16">
        <v>247353</v>
      </c>
      <c r="R8" s="16">
        <v>252114</v>
      </c>
      <c r="S8" s="16">
        <v>257464</v>
      </c>
      <c r="T8" s="16">
        <v>260844</v>
      </c>
      <c r="U8" s="16">
        <v>263013</v>
      </c>
      <c r="V8" s="16">
        <v>256764</v>
      </c>
      <c r="W8" s="16">
        <f>X.10!C8</f>
        <v>248940</v>
      </c>
    </row>
    <row r="9" spans="1:27" s="122" customFormat="1" ht="15" customHeight="1">
      <c r="A9" s="128" t="s">
        <v>300</v>
      </c>
      <c r="B9" s="160" t="s">
        <v>239</v>
      </c>
      <c r="C9" s="160" t="s">
        <v>239</v>
      </c>
      <c r="D9" s="160" t="s">
        <v>239</v>
      </c>
      <c r="E9" s="160">
        <v>836.52</v>
      </c>
      <c r="F9" s="160">
        <v>905.36</v>
      </c>
      <c r="G9" s="160">
        <v>988.28</v>
      </c>
      <c r="H9" s="160">
        <v>1052.49</v>
      </c>
      <c r="I9" s="160">
        <v>1126.98</v>
      </c>
      <c r="J9" s="160">
        <v>1202.6600000000001</v>
      </c>
      <c r="K9" s="160">
        <v>1295.68</v>
      </c>
      <c r="L9" s="160">
        <v>1377.49</v>
      </c>
      <c r="M9" s="16">
        <v>1480.5</v>
      </c>
      <c r="N9" s="16">
        <v>1578.93</v>
      </c>
      <c r="O9" s="16">
        <v>1676.14</v>
      </c>
      <c r="P9" s="16">
        <v>1783.85</v>
      </c>
      <c r="Q9" s="16">
        <v>1904.77</v>
      </c>
      <c r="R9" s="16">
        <v>1997.78</v>
      </c>
      <c r="S9" s="16">
        <v>2114.2199999999998</v>
      </c>
      <c r="T9" s="16">
        <v>2324.9699999999998</v>
      </c>
      <c r="U9" s="16">
        <v>2506.91</v>
      </c>
      <c r="V9" s="16">
        <v>2634.15</v>
      </c>
      <c r="W9" s="16">
        <v>2791.27</v>
      </c>
      <c r="Z9" s="160"/>
      <c r="AA9" s="160"/>
    </row>
    <row r="10" spans="1:27" ht="15" customHeight="1">
      <c r="A10" s="264" t="s">
        <v>301</v>
      </c>
      <c r="B10" s="159">
        <v>50</v>
      </c>
      <c r="C10" s="159">
        <v>50</v>
      </c>
      <c r="D10" s="159">
        <v>51</v>
      </c>
      <c r="E10" s="159">
        <v>52</v>
      </c>
      <c r="F10" s="159">
        <v>52</v>
      </c>
      <c r="G10" s="159">
        <v>53</v>
      </c>
      <c r="H10" s="159">
        <v>53</v>
      </c>
      <c r="I10" s="160">
        <v>54</v>
      </c>
      <c r="J10" s="160">
        <v>57</v>
      </c>
      <c r="K10" s="160">
        <v>57.07</v>
      </c>
      <c r="L10" s="160">
        <v>57.7</v>
      </c>
      <c r="M10" s="16">
        <v>58</v>
      </c>
      <c r="N10" s="16">
        <v>58.79</v>
      </c>
      <c r="O10" s="16">
        <v>59.1</v>
      </c>
      <c r="P10" s="16">
        <v>59.7</v>
      </c>
      <c r="Q10" s="16">
        <v>60.3</v>
      </c>
      <c r="R10" s="16">
        <v>60.5</v>
      </c>
      <c r="S10" s="16">
        <v>60.8</v>
      </c>
      <c r="T10" s="16">
        <v>61.1</v>
      </c>
      <c r="U10" s="16">
        <v>61.36</v>
      </c>
      <c r="V10" s="16">
        <v>61.89</v>
      </c>
      <c r="W10" s="16">
        <v>62.26</v>
      </c>
    </row>
    <row r="11" spans="1:27" ht="15" customHeight="1">
      <c r="A11" s="264"/>
      <c r="B11" s="159"/>
      <c r="C11" s="255"/>
      <c r="D11" s="255"/>
      <c r="E11" s="266"/>
      <c r="F11" s="266"/>
      <c r="G11" s="266"/>
      <c r="H11" s="266"/>
      <c r="I11" s="266"/>
      <c r="J11" s="266"/>
      <c r="K11" s="266"/>
      <c r="L11" s="266"/>
      <c r="M11" s="266"/>
      <c r="N11" s="266"/>
      <c r="O11" s="266"/>
      <c r="P11" s="266"/>
      <c r="Q11" s="266"/>
      <c r="R11" s="266"/>
      <c r="S11" s="266"/>
      <c r="T11" s="266"/>
      <c r="U11" s="266"/>
      <c r="V11" s="266"/>
      <c r="W11" s="266"/>
      <c r="AA11" s="255"/>
    </row>
    <row r="12" spans="1:27" ht="15" customHeight="1">
      <c r="A12" s="264" t="s">
        <v>120</v>
      </c>
      <c r="B12" s="159"/>
      <c r="C12" s="159"/>
      <c r="D12" s="159"/>
      <c r="E12" s="159"/>
      <c r="F12" s="159"/>
      <c r="G12" s="159"/>
      <c r="H12" s="159"/>
      <c r="I12" s="160"/>
      <c r="J12" s="160"/>
      <c r="K12" s="160"/>
      <c r="L12" s="160"/>
      <c r="M12" s="160"/>
      <c r="N12" s="255"/>
      <c r="O12" s="255"/>
      <c r="P12" s="255"/>
      <c r="Q12" s="255"/>
      <c r="R12" s="255"/>
      <c r="S12" s="255"/>
      <c r="T12" s="255"/>
      <c r="U12" s="255"/>
      <c r="V12" s="255"/>
      <c r="W12" s="255"/>
    </row>
    <row r="13" spans="1:27" ht="15" customHeight="1">
      <c r="A13" s="264" t="s">
        <v>299</v>
      </c>
      <c r="B13" s="15">
        <v>33373</v>
      </c>
      <c r="C13" s="15">
        <v>33123</v>
      </c>
      <c r="D13" s="15">
        <v>33206</v>
      </c>
      <c r="E13" s="15">
        <v>33422</v>
      </c>
      <c r="F13" s="15">
        <v>33696</v>
      </c>
      <c r="G13" s="15">
        <v>33822</v>
      </c>
      <c r="H13" s="15">
        <v>33721</v>
      </c>
      <c r="I13" s="16">
        <v>34070</v>
      </c>
      <c r="J13" s="16" t="s">
        <v>225</v>
      </c>
      <c r="K13" s="16">
        <v>32042</v>
      </c>
      <c r="L13" s="16">
        <v>31968</v>
      </c>
      <c r="M13" s="16">
        <v>32117</v>
      </c>
      <c r="N13" s="16">
        <v>32152</v>
      </c>
      <c r="O13" s="16">
        <v>32220</v>
      </c>
      <c r="P13" s="16">
        <v>32246</v>
      </c>
      <c r="Q13" s="16">
        <v>32069</v>
      </c>
      <c r="R13" s="16">
        <v>31951</v>
      </c>
      <c r="S13" s="16">
        <v>31976</v>
      </c>
      <c r="T13" s="16">
        <v>31933</v>
      </c>
      <c r="U13" s="16">
        <v>31711</v>
      </c>
      <c r="V13" s="16">
        <v>31213</v>
      </c>
      <c r="W13" s="16">
        <f>X.8!H7</f>
        <v>30531</v>
      </c>
      <c r="Z13" s="16"/>
    </row>
    <row r="14" spans="1:27" s="122" customFormat="1" ht="15" customHeight="1">
      <c r="A14" s="128" t="s">
        <v>300</v>
      </c>
      <c r="B14" s="160" t="s">
        <v>239</v>
      </c>
      <c r="C14" s="160" t="s">
        <v>239</v>
      </c>
      <c r="D14" s="160" t="s">
        <v>239</v>
      </c>
      <c r="E14" s="160">
        <v>1441.8279200554823</v>
      </c>
      <c r="F14" s="160">
        <v>1512.2942660319052</v>
      </c>
      <c r="G14" s="160">
        <v>1605.0341145947996</v>
      </c>
      <c r="H14" s="160">
        <v>1669.2878244914743</v>
      </c>
      <c r="I14" s="160">
        <v>1746.8923833563283</v>
      </c>
      <c r="J14" s="160">
        <v>1828.2658415374456</v>
      </c>
      <c r="K14" s="160">
        <v>1956.6351153209941</v>
      </c>
      <c r="L14" s="160">
        <v>2039.6912900803966</v>
      </c>
      <c r="M14" s="160">
        <v>2149.8467854029141</v>
      </c>
      <c r="N14" s="160">
        <v>2249.6713629436094</v>
      </c>
      <c r="O14" s="160">
        <v>2345.2607799745488</v>
      </c>
      <c r="P14" s="160">
        <v>2456.9721491037649</v>
      </c>
      <c r="Q14" s="160">
        <v>2574.5640387913559</v>
      </c>
      <c r="R14" s="160">
        <v>2649.5775371662858</v>
      </c>
      <c r="S14" s="160">
        <v>2760.8913447585683</v>
      </c>
      <c r="T14" s="160">
        <v>2973.0816321673506</v>
      </c>
      <c r="U14" s="160">
        <v>3143.7208728832265</v>
      </c>
      <c r="V14" s="160">
        <v>3258.5510889693392</v>
      </c>
      <c r="W14" s="160">
        <v>3398.987562805019</v>
      </c>
      <c r="Z14" s="160"/>
    </row>
    <row r="15" spans="1:27" ht="15" customHeight="1">
      <c r="A15" s="264" t="s">
        <v>65</v>
      </c>
      <c r="B15" s="159">
        <v>50</v>
      </c>
      <c r="C15" s="159">
        <v>51</v>
      </c>
      <c r="D15" s="159">
        <v>52</v>
      </c>
      <c r="E15" s="159">
        <v>52</v>
      </c>
      <c r="F15" s="159">
        <v>53</v>
      </c>
      <c r="G15" s="159">
        <v>54</v>
      </c>
      <c r="H15" s="159">
        <v>54</v>
      </c>
      <c r="I15" s="160">
        <v>55</v>
      </c>
      <c r="J15" s="160">
        <v>56</v>
      </c>
      <c r="K15" s="160">
        <v>56.87</v>
      </c>
      <c r="L15" s="160">
        <v>57.5</v>
      </c>
      <c r="M15" s="16">
        <v>58</v>
      </c>
      <c r="N15" s="16">
        <v>58.6</v>
      </c>
      <c r="O15" s="16">
        <v>59.1</v>
      </c>
      <c r="P15" s="16">
        <v>59.6</v>
      </c>
      <c r="Q15" s="16">
        <v>60.1</v>
      </c>
      <c r="R15" s="16">
        <v>60.6</v>
      </c>
      <c r="S15" s="16">
        <v>61.2</v>
      </c>
      <c r="T15" s="16">
        <v>61.7</v>
      </c>
      <c r="U15" s="16">
        <v>62.24</v>
      </c>
      <c r="V15" s="16">
        <v>62.83</v>
      </c>
      <c r="W15" s="16">
        <v>63.31</v>
      </c>
      <c r="Z15" s="16"/>
    </row>
    <row r="16" spans="1:27" ht="15" customHeight="1">
      <c r="A16" s="264"/>
      <c r="B16" s="159"/>
      <c r="C16" s="255"/>
      <c r="D16" s="255"/>
      <c r="E16" s="266"/>
      <c r="F16" s="266"/>
      <c r="G16" s="266"/>
      <c r="H16" s="266"/>
      <c r="I16" s="266"/>
      <c r="J16" s="266"/>
      <c r="K16" s="266"/>
      <c r="L16" s="266"/>
      <c r="M16" s="266"/>
      <c r="N16" s="266"/>
      <c r="O16" s="266"/>
      <c r="P16" s="266"/>
      <c r="Q16" s="266"/>
      <c r="R16" s="266"/>
      <c r="S16" s="266"/>
      <c r="T16" s="266"/>
      <c r="U16" s="266"/>
      <c r="V16" s="266"/>
      <c r="W16" s="266"/>
      <c r="Z16" s="160"/>
    </row>
    <row r="17" spans="1:26" ht="15" customHeight="1">
      <c r="A17" s="264" t="s">
        <v>121</v>
      </c>
      <c r="B17" s="159"/>
      <c r="C17" s="159"/>
      <c r="D17" s="159"/>
      <c r="E17" s="159"/>
      <c r="F17" s="159"/>
      <c r="G17" s="159"/>
      <c r="H17" s="159"/>
      <c r="I17" s="160"/>
      <c r="J17" s="160"/>
      <c r="K17" s="160"/>
      <c r="L17" s="160"/>
      <c r="M17" s="160"/>
      <c r="N17" s="160"/>
      <c r="O17" s="160"/>
      <c r="P17" s="160"/>
      <c r="Q17" s="160"/>
      <c r="R17" s="160"/>
      <c r="S17" s="160"/>
      <c r="T17" s="160"/>
      <c r="U17" s="160"/>
      <c r="V17" s="160"/>
      <c r="W17" s="160"/>
      <c r="Z17" s="160"/>
    </row>
    <row r="18" spans="1:26" ht="15" customHeight="1">
      <c r="A18" s="264" t="s">
        <v>299</v>
      </c>
      <c r="B18" s="15">
        <v>18452</v>
      </c>
      <c r="C18" s="15">
        <v>16147</v>
      </c>
      <c r="D18" s="15">
        <v>14810</v>
      </c>
      <c r="E18" s="15">
        <v>13217</v>
      </c>
      <c r="F18" s="15">
        <v>12525</v>
      </c>
      <c r="G18" s="15">
        <v>11570</v>
      </c>
      <c r="H18" s="15">
        <v>10620</v>
      </c>
      <c r="I18" s="16">
        <v>9808</v>
      </c>
      <c r="J18" s="16" t="s">
        <v>226</v>
      </c>
      <c r="K18" s="16">
        <v>9003</v>
      </c>
      <c r="L18" s="16">
        <v>8554</v>
      </c>
      <c r="M18" s="16">
        <v>8517</v>
      </c>
      <c r="N18" s="16">
        <v>8302</v>
      </c>
      <c r="O18" s="16">
        <v>7647</v>
      </c>
      <c r="P18" s="16">
        <v>8130</v>
      </c>
      <c r="Q18" s="16">
        <v>7706</v>
      </c>
      <c r="R18" s="16">
        <v>7380</v>
      </c>
      <c r="S18" s="16">
        <v>6946</v>
      </c>
      <c r="T18" s="16">
        <v>6388</v>
      </c>
      <c r="U18" s="16">
        <v>6035</v>
      </c>
      <c r="V18" s="16">
        <v>5022</v>
      </c>
      <c r="W18" s="16">
        <f>X.8!I7</f>
        <v>4825</v>
      </c>
      <c r="Z18" s="16"/>
    </row>
    <row r="19" spans="1:26" s="122" customFormat="1" ht="15" customHeight="1">
      <c r="A19" s="128" t="s">
        <v>300</v>
      </c>
      <c r="B19" s="160" t="s">
        <v>239</v>
      </c>
      <c r="C19" s="160" t="s">
        <v>239</v>
      </c>
      <c r="D19" s="160" t="s">
        <v>239</v>
      </c>
      <c r="E19" s="160">
        <v>604.0528842090439</v>
      </c>
      <c r="F19" s="160">
        <v>661.53513909804224</v>
      </c>
      <c r="G19" s="160">
        <v>731.21392519346466</v>
      </c>
      <c r="H19" s="160">
        <v>784.16076237809455</v>
      </c>
      <c r="I19" s="160">
        <v>904.69106860959323</v>
      </c>
      <c r="J19" s="16">
        <v>1004.0811248127233</v>
      </c>
      <c r="K19" s="16">
        <v>1090.5667487684734</v>
      </c>
      <c r="L19" s="16">
        <v>1173.5689105106587</v>
      </c>
      <c r="M19" s="16">
        <v>1263.699096790247</v>
      </c>
      <c r="N19" s="16">
        <v>1347.180349749261</v>
      </c>
      <c r="O19" s="16">
        <v>1413.878881313482</v>
      </c>
      <c r="P19" s="16">
        <v>1509.646451784057</v>
      </c>
      <c r="Q19" s="16">
        <v>1646.8210800438605</v>
      </c>
      <c r="R19" s="16">
        <v>1722.7705662546718</v>
      </c>
      <c r="S19" s="16">
        <v>1819.9716532564141</v>
      </c>
      <c r="T19" s="16">
        <v>2018.7989161992734</v>
      </c>
      <c r="U19" s="16">
        <v>2166.6483205574914</v>
      </c>
      <c r="V19" s="16">
        <v>2312.6064730551489</v>
      </c>
      <c r="W19" s="16">
        <v>2438.4361457186897</v>
      </c>
      <c r="Z19" s="16"/>
    </row>
    <row r="20" spans="1:26" ht="15" customHeight="1">
      <c r="A20" s="264" t="s">
        <v>65</v>
      </c>
      <c r="B20" s="159">
        <v>14</v>
      </c>
      <c r="C20" s="159">
        <v>14</v>
      </c>
      <c r="D20" s="159">
        <v>15</v>
      </c>
      <c r="E20" s="159">
        <v>15</v>
      </c>
      <c r="F20" s="159">
        <v>15</v>
      </c>
      <c r="G20" s="159">
        <v>15</v>
      </c>
      <c r="H20" s="159">
        <v>16</v>
      </c>
      <c r="I20" s="160">
        <v>16</v>
      </c>
      <c r="J20" s="160">
        <v>15</v>
      </c>
      <c r="K20" s="160">
        <v>15.43</v>
      </c>
      <c r="L20" s="160">
        <v>15.8</v>
      </c>
      <c r="M20" s="16">
        <v>16</v>
      </c>
      <c r="N20" s="16">
        <v>16.100000000000001</v>
      </c>
      <c r="O20" s="16">
        <v>16.100000000000001</v>
      </c>
      <c r="P20" s="16">
        <v>16.5</v>
      </c>
      <c r="Q20" s="16">
        <v>16.8</v>
      </c>
      <c r="R20" s="16">
        <v>17</v>
      </c>
      <c r="S20" s="16">
        <v>17.5</v>
      </c>
      <c r="T20" s="16">
        <v>17.899999999999999</v>
      </c>
      <c r="U20" s="16">
        <v>18.5</v>
      </c>
      <c r="V20" s="16">
        <v>19.03</v>
      </c>
      <c r="W20" s="16">
        <v>19.66</v>
      </c>
      <c r="Z20" s="16"/>
    </row>
    <row r="21" spans="1:26" ht="15" customHeight="1">
      <c r="A21" s="264"/>
      <c r="B21" s="159"/>
      <c r="C21" s="159"/>
      <c r="D21" s="159"/>
      <c r="E21" s="159"/>
      <c r="F21" s="159"/>
      <c r="G21" s="159"/>
      <c r="H21" s="159"/>
      <c r="I21" s="160"/>
      <c r="J21" s="160"/>
      <c r="K21" s="160"/>
      <c r="L21" s="160"/>
      <c r="M21" s="16"/>
      <c r="N21" s="16"/>
      <c r="O21" s="16"/>
      <c r="P21" s="16"/>
      <c r="Q21" s="16"/>
      <c r="R21" s="16"/>
      <c r="S21" s="16"/>
      <c r="T21" s="16"/>
      <c r="U21" s="16"/>
      <c r="V21" s="16"/>
      <c r="W21" s="16"/>
      <c r="Z21" s="16"/>
    </row>
    <row r="22" spans="1:26" ht="15" customHeight="1">
      <c r="A22" s="264" t="s">
        <v>122</v>
      </c>
      <c r="B22" s="159"/>
      <c r="C22" s="159"/>
      <c r="D22" s="159"/>
      <c r="E22" s="159"/>
      <c r="F22" s="159"/>
      <c r="G22" s="159"/>
      <c r="H22" s="159"/>
      <c r="I22" s="160"/>
      <c r="J22" s="160"/>
      <c r="K22" s="160"/>
      <c r="L22" s="160"/>
      <c r="M22" s="160"/>
      <c r="N22" s="160"/>
      <c r="O22" s="160"/>
      <c r="P22" s="160"/>
      <c r="Q22" s="160"/>
      <c r="R22" s="160"/>
      <c r="S22" s="160"/>
      <c r="T22" s="160"/>
      <c r="U22" s="160"/>
      <c r="V22" s="160"/>
      <c r="W22" s="160"/>
      <c r="Z22" s="160"/>
    </row>
    <row r="23" spans="1:26" ht="15" customHeight="1">
      <c r="A23" s="264" t="s">
        <v>299</v>
      </c>
      <c r="B23" s="15">
        <v>12212</v>
      </c>
      <c r="C23" s="15">
        <v>12049</v>
      </c>
      <c r="D23" s="15">
        <v>12005</v>
      </c>
      <c r="E23" s="15">
        <v>12016</v>
      </c>
      <c r="F23" s="15">
        <v>11898</v>
      </c>
      <c r="G23" s="15">
        <v>11775</v>
      </c>
      <c r="H23" s="15">
        <v>11493</v>
      </c>
      <c r="I23" s="16">
        <v>11412</v>
      </c>
      <c r="J23" s="16" t="s">
        <v>227</v>
      </c>
      <c r="K23" s="16">
        <v>8808</v>
      </c>
      <c r="L23" s="16">
        <v>8452</v>
      </c>
      <c r="M23" s="16">
        <v>8149</v>
      </c>
      <c r="N23" s="16">
        <v>7856</v>
      </c>
      <c r="O23" s="16">
        <v>7580</v>
      </c>
      <c r="P23" s="16">
        <v>7235</v>
      </c>
      <c r="Q23" s="16">
        <v>6853</v>
      </c>
      <c r="R23" s="16">
        <v>6458</v>
      </c>
      <c r="S23" s="16">
        <v>6309</v>
      </c>
      <c r="T23" s="16">
        <v>6031</v>
      </c>
      <c r="U23" s="16">
        <v>5658</v>
      </c>
      <c r="V23" s="16">
        <v>5252</v>
      </c>
      <c r="W23" s="16">
        <f>X.8!J7</f>
        <v>4795</v>
      </c>
      <c r="Z23" s="16"/>
    </row>
    <row r="24" spans="1:26" s="122" customFormat="1" ht="15" customHeight="1">
      <c r="A24" s="128" t="s">
        <v>300</v>
      </c>
      <c r="B24" s="160" t="s">
        <v>239</v>
      </c>
      <c r="C24" s="160" t="s">
        <v>239</v>
      </c>
      <c r="D24" s="160" t="s">
        <v>239</v>
      </c>
      <c r="E24" s="160">
        <v>343.30217138252146</v>
      </c>
      <c r="F24" s="160">
        <v>401.59833333333324</v>
      </c>
      <c r="G24" s="160">
        <v>427.98982260183948</v>
      </c>
      <c r="H24" s="160">
        <v>450.26907060308821</v>
      </c>
      <c r="I24" s="160">
        <v>473.8855824523269</v>
      </c>
      <c r="J24" s="16">
        <v>498.15888773508715</v>
      </c>
      <c r="K24" s="16">
        <v>535.36344913714811</v>
      </c>
      <c r="L24" s="16">
        <v>560.53556436346412</v>
      </c>
      <c r="M24" s="16">
        <v>589.26323883161501</v>
      </c>
      <c r="N24" s="16">
        <v>619.67939409368637</v>
      </c>
      <c r="O24" s="16">
        <v>647.5152691292875</v>
      </c>
      <c r="P24" s="16">
        <v>683.49685003455409</v>
      </c>
      <c r="Q24" s="16">
        <v>719.5767605428274</v>
      </c>
      <c r="R24" s="16">
        <v>746.41804893155756</v>
      </c>
      <c r="S24" s="16">
        <v>773.15979870026911</v>
      </c>
      <c r="T24" s="16">
        <v>838.61929862377656</v>
      </c>
      <c r="U24" s="16">
        <v>892.69360197949857</v>
      </c>
      <c r="V24" s="16">
        <v>928.37979436405203</v>
      </c>
      <c r="W24" s="16">
        <v>962.73788321167831</v>
      </c>
      <c r="Z24" s="16"/>
    </row>
    <row r="25" spans="1:26" ht="15" customHeight="1">
      <c r="A25" s="264" t="s">
        <v>65</v>
      </c>
      <c r="B25" s="159">
        <v>65</v>
      </c>
      <c r="C25" s="159">
        <v>66</v>
      </c>
      <c r="D25" s="159">
        <v>67</v>
      </c>
      <c r="E25" s="159">
        <v>67</v>
      </c>
      <c r="F25" s="159">
        <v>68</v>
      </c>
      <c r="G25" s="159">
        <v>69</v>
      </c>
      <c r="H25" s="159">
        <v>69</v>
      </c>
      <c r="I25" s="160">
        <v>70</v>
      </c>
      <c r="J25" s="160">
        <v>70</v>
      </c>
      <c r="K25" s="160">
        <v>70.650000000000006</v>
      </c>
      <c r="L25" s="160">
        <v>71.2</v>
      </c>
      <c r="M25" s="16">
        <v>72</v>
      </c>
      <c r="N25" s="16">
        <v>72.5</v>
      </c>
      <c r="O25" s="16">
        <v>73.2</v>
      </c>
      <c r="P25" s="16">
        <v>73.8</v>
      </c>
      <c r="Q25" s="16">
        <v>74.400000000000006</v>
      </c>
      <c r="R25" s="16">
        <v>75</v>
      </c>
      <c r="S25" s="16">
        <v>75.7</v>
      </c>
      <c r="T25" s="16">
        <v>76.400000000000006</v>
      </c>
      <c r="U25" s="16">
        <v>76.959999999999994</v>
      </c>
      <c r="V25" s="16">
        <v>77.48</v>
      </c>
      <c r="W25" s="16">
        <v>78.06</v>
      </c>
      <c r="Z25" s="16"/>
    </row>
    <row r="26" spans="1:26" ht="15" customHeight="1" thickBot="1">
      <c r="A26" s="161"/>
      <c r="B26" s="161"/>
      <c r="C26" s="161"/>
      <c r="D26" s="161"/>
      <c r="E26" s="161"/>
      <c r="F26" s="161"/>
      <c r="G26" s="161"/>
      <c r="H26" s="161"/>
      <c r="I26" s="161"/>
      <c r="J26" s="161"/>
      <c r="K26" s="161"/>
      <c r="L26" s="161"/>
      <c r="M26" s="161"/>
      <c r="N26" s="161"/>
      <c r="O26" s="161"/>
      <c r="P26" s="162"/>
      <c r="Q26" s="162"/>
      <c r="R26" s="162"/>
      <c r="S26" s="162"/>
      <c r="T26" s="162"/>
      <c r="U26" s="162"/>
      <c r="V26" s="162"/>
      <c r="W26" s="162"/>
    </row>
    <row r="27" spans="1:26">
      <c r="A27" s="445" t="s">
        <v>16</v>
      </c>
      <c r="B27" s="445"/>
      <c r="C27" s="445"/>
      <c r="D27" s="445"/>
      <c r="E27" s="445"/>
      <c r="F27" s="445"/>
      <c r="G27" s="445"/>
      <c r="H27" s="445"/>
      <c r="I27" s="445"/>
      <c r="J27" s="445"/>
    </row>
    <row r="28" spans="1:26">
      <c r="A28" s="339" t="s">
        <v>283</v>
      </c>
      <c r="B28" s="221"/>
      <c r="C28" s="221"/>
      <c r="D28" s="221"/>
      <c r="E28" s="221"/>
      <c r="F28" s="221"/>
      <c r="G28" s="221"/>
      <c r="H28" s="221"/>
      <c r="I28" s="221"/>
      <c r="J28" s="221"/>
    </row>
    <row r="29" spans="1:26" ht="15" customHeight="1">
      <c r="A29" s="465" t="s">
        <v>317</v>
      </c>
      <c r="B29" s="465"/>
      <c r="C29" s="465"/>
      <c r="D29" s="465"/>
      <c r="E29" s="465"/>
      <c r="F29" s="465"/>
      <c r="G29" s="465"/>
      <c r="H29" s="465"/>
      <c r="I29" s="465"/>
      <c r="J29" s="465"/>
      <c r="K29" s="465"/>
      <c r="L29" s="465"/>
      <c r="M29" s="128"/>
      <c r="N29" s="128"/>
      <c r="O29" s="128"/>
      <c r="P29" s="128"/>
      <c r="Q29" s="128"/>
      <c r="R29" s="128"/>
    </row>
    <row r="30" spans="1:26" ht="15" customHeight="1">
      <c r="A30" s="466" t="s">
        <v>318</v>
      </c>
      <c r="B30" s="466"/>
      <c r="C30" s="466"/>
      <c r="D30" s="466"/>
      <c r="E30" s="466"/>
      <c r="F30" s="466"/>
      <c r="G30" s="466"/>
      <c r="H30" s="466"/>
      <c r="I30" s="466"/>
      <c r="J30" s="466"/>
      <c r="K30" s="466"/>
      <c r="L30" s="466"/>
      <c r="M30" s="163"/>
      <c r="N30" s="163"/>
      <c r="O30" s="163"/>
      <c r="P30" s="163"/>
      <c r="Q30" s="163"/>
      <c r="R30" s="163"/>
    </row>
    <row r="31" spans="1:26" ht="15" customHeight="1">
      <c r="A31" s="364" t="s">
        <v>319</v>
      </c>
      <c r="B31" s="364"/>
      <c r="C31" s="364"/>
      <c r="D31" s="364"/>
      <c r="E31" s="364"/>
      <c r="F31" s="364"/>
      <c r="G31" s="364"/>
      <c r="H31" s="364"/>
      <c r="I31" s="364"/>
      <c r="J31" s="364"/>
      <c r="K31" s="364"/>
      <c r="L31" s="364"/>
      <c r="M31" s="128"/>
      <c r="N31" s="264"/>
      <c r="O31" s="264"/>
      <c r="P31" s="264"/>
      <c r="Q31" s="264"/>
      <c r="R31" s="264"/>
    </row>
    <row r="32" spans="1:26" ht="15" customHeight="1">
      <c r="A32" s="364" t="s">
        <v>320</v>
      </c>
      <c r="B32" s="364"/>
      <c r="C32" s="364"/>
      <c r="D32" s="364"/>
      <c r="E32" s="364"/>
      <c r="F32" s="364"/>
      <c r="G32" s="364"/>
      <c r="H32" s="364"/>
      <c r="I32" s="364"/>
      <c r="J32" s="364"/>
      <c r="K32" s="364"/>
      <c r="L32" s="364"/>
      <c r="M32" s="128"/>
      <c r="N32" s="264"/>
      <c r="O32" s="264"/>
      <c r="P32" s="264"/>
      <c r="Q32" s="264"/>
      <c r="R32" s="264"/>
    </row>
    <row r="33" spans="1:18" ht="15" customHeight="1">
      <c r="A33" s="364" t="s">
        <v>321</v>
      </c>
      <c r="B33" s="364"/>
      <c r="C33" s="364"/>
      <c r="D33" s="364"/>
      <c r="E33" s="364"/>
      <c r="F33" s="364"/>
      <c r="G33" s="364"/>
      <c r="H33" s="364"/>
      <c r="I33" s="364"/>
      <c r="J33" s="364"/>
      <c r="K33" s="364"/>
      <c r="L33" s="364"/>
      <c r="M33" s="127"/>
      <c r="N33" s="163"/>
      <c r="O33" s="163"/>
      <c r="P33" s="163"/>
      <c r="Q33" s="163"/>
      <c r="R33" s="163"/>
    </row>
    <row r="34" spans="1:18" ht="15" customHeight="1">
      <c r="A34" s="365" t="s">
        <v>322</v>
      </c>
      <c r="B34" s="364"/>
      <c r="C34" s="364"/>
      <c r="D34" s="364"/>
      <c r="E34" s="364"/>
      <c r="F34" s="364"/>
      <c r="G34" s="364"/>
      <c r="H34" s="364"/>
      <c r="I34" s="364"/>
      <c r="J34" s="364"/>
      <c r="K34" s="364"/>
      <c r="L34" s="364"/>
      <c r="M34" s="127"/>
      <c r="N34" s="163"/>
      <c r="O34" s="163"/>
      <c r="P34" s="163"/>
      <c r="Q34" s="163"/>
      <c r="R34" s="163"/>
    </row>
    <row r="35" spans="1:18">
      <c r="A35" s="464"/>
      <c r="B35" s="464"/>
      <c r="C35" s="464"/>
      <c r="D35" s="464"/>
      <c r="E35" s="464"/>
      <c r="F35" s="464"/>
      <c r="G35" s="464"/>
      <c r="H35" s="464"/>
      <c r="I35" s="464"/>
      <c r="J35" s="464"/>
      <c r="K35" s="464"/>
      <c r="L35" s="464"/>
      <c r="M35" s="264"/>
      <c r="N35" s="264"/>
      <c r="O35" s="264"/>
      <c r="P35" s="264"/>
      <c r="Q35" s="264"/>
      <c r="R35" s="264"/>
    </row>
    <row r="36" spans="1:18">
      <c r="B36" s="163"/>
      <c r="C36" s="163"/>
      <c r="D36" s="163"/>
      <c r="E36" s="163"/>
      <c r="F36" s="163"/>
      <c r="G36" s="163"/>
      <c r="H36" s="163"/>
      <c r="I36" s="163"/>
      <c r="J36" s="163"/>
      <c r="K36" s="163"/>
      <c r="L36" s="163"/>
      <c r="M36" s="163"/>
      <c r="N36" s="163"/>
      <c r="O36" s="163"/>
      <c r="P36" s="163"/>
      <c r="Q36" s="163"/>
      <c r="R36" s="163"/>
    </row>
  </sheetData>
  <mergeCells count="29">
    <mergeCell ref="V4:V5"/>
    <mergeCell ref="U4:U5"/>
    <mergeCell ref="A35:L35"/>
    <mergeCell ref="I4:I5"/>
    <mergeCell ref="L4:L5"/>
    <mergeCell ref="G4:G5"/>
    <mergeCell ref="H4:H5"/>
    <mergeCell ref="A4:A5"/>
    <mergeCell ref="D4:D5"/>
    <mergeCell ref="J4:J5"/>
    <mergeCell ref="A29:L29"/>
    <mergeCell ref="A30:L30"/>
    <mergeCell ref="A27:J27"/>
    <mergeCell ref="W4:W5"/>
    <mergeCell ref="S4:S5"/>
    <mergeCell ref="T4:T5"/>
    <mergeCell ref="A2:W2"/>
    <mergeCell ref="N4:N5"/>
    <mergeCell ref="P4:P5"/>
    <mergeCell ref="O4:O5"/>
    <mergeCell ref="K4:K5"/>
    <mergeCell ref="B4:B5"/>
    <mergeCell ref="E4:E5"/>
    <mergeCell ref="C4:C5"/>
    <mergeCell ref="A3:N3"/>
    <mergeCell ref="Q4:Q5"/>
    <mergeCell ref="R4:R5"/>
    <mergeCell ref="M4:M5"/>
    <mergeCell ref="F4:F5"/>
  </mergeCells>
  <phoneticPr fontId="0" type="noConversion"/>
  <hyperlinks>
    <hyperlink ref="A1" location="Índice!A1" display="Regresar" xr:uid="{00000000-0004-0000-0D00-000000000000}"/>
  </hyperlinks>
  <printOptions horizontalCentered="1" gridLinesSet="0"/>
  <pageMargins left="0.27559055118110237" right="0.27559055118110237" top="0.39370078740157483" bottom="0" header="0" footer="0"/>
  <pageSetup scale="9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pageSetUpPr fitToPage="1"/>
  </sheetPr>
  <dimension ref="A1:AB34"/>
  <sheetViews>
    <sheetView showGridLines="0" zoomScaleNormal="100" zoomScaleSheetLayoutView="49" workbookViewId="0"/>
  </sheetViews>
  <sheetFormatPr baseColWidth="10" defaultRowHeight="15"/>
  <cols>
    <col min="1" max="1" width="26.109375" style="13" customWidth="1"/>
    <col min="2" max="22" width="7.44140625" style="221" customWidth="1"/>
    <col min="23" max="23" width="8.109375" style="221" customWidth="1"/>
    <col min="24" max="16384" width="11.5546875" style="221"/>
  </cols>
  <sheetData>
    <row r="1" spans="1:28">
      <c r="A1" s="371" t="s">
        <v>134</v>
      </c>
    </row>
    <row r="2" spans="1:28" ht="12.75" customHeight="1">
      <c r="A2" s="446" t="s">
        <v>181</v>
      </c>
      <c r="B2" s="446"/>
      <c r="C2" s="446"/>
      <c r="D2" s="446"/>
      <c r="E2" s="446"/>
      <c r="F2" s="446"/>
      <c r="G2" s="446"/>
      <c r="H2" s="446"/>
      <c r="I2" s="446"/>
      <c r="J2" s="446"/>
      <c r="K2" s="446"/>
      <c r="L2" s="446"/>
      <c r="M2" s="446"/>
      <c r="N2" s="446"/>
      <c r="O2" s="446"/>
      <c r="P2" s="446"/>
      <c r="Q2" s="446"/>
      <c r="R2" s="446"/>
      <c r="S2" s="446"/>
      <c r="T2" s="446"/>
      <c r="U2" s="446"/>
      <c r="V2" s="446"/>
      <c r="W2" s="446"/>
    </row>
    <row r="3" spans="1:28" ht="21.75" customHeight="1" thickBot="1">
      <c r="A3" s="412" t="s">
        <v>219</v>
      </c>
      <c r="B3" s="412"/>
      <c r="C3" s="412"/>
      <c r="D3" s="412"/>
      <c r="E3" s="412"/>
      <c r="F3" s="412"/>
      <c r="G3" s="412"/>
      <c r="H3" s="412"/>
      <c r="I3" s="412"/>
      <c r="J3" s="412"/>
      <c r="K3" s="412"/>
      <c r="L3" s="412"/>
      <c r="M3" s="412"/>
      <c r="N3" s="412"/>
    </row>
    <row r="4" spans="1:28" ht="12.75" customHeight="1">
      <c r="A4" s="406" t="s">
        <v>87</v>
      </c>
      <c r="B4" s="462" t="s">
        <v>197</v>
      </c>
      <c r="C4" s="462">
        <v>2001</v>
      </c>
      <c r="D4" s="462">
        <v>2002</v>
      </c>
      <c r="E4" s="462">
        <v>2003</v>
      </c>
      <c r="F4" s="462">
        <v>2004</v>
      </c>
      <c r="G4" s="462">
        <v>2005</v>
      </c>
      <c r="H4" s="462">
        <v>2006</v>
      </c>
      <c r="I4" s="462">
        <v>2007</v>
      </c>
      <c r="J4" s="462" t="s">
        <v>195</v>
      </c>
      <c r="K4" s="462">
        <v>2009</v>
      </c>
      <c r="L4" s="462">
        <v>2010</v>
      </c>
      <c r="M4" s="462">
        <v>2011</v>
      </c>
      <c r="N4" s="462">
        <v>2012</v>
      </c>
      <c r="O4" s="462">
        <v>2013</v>
      </c>
      <c r="P4" s="462">
        <v>2014</v>
      </c>
      <c r="Q4" s="462">
        <v>2015</v>
      </c>
      <c r="R4" s="462">
        <v>2016</v>
      </c>
      <c r="S4" s="462">
        <v>2017</v>
      </c>
      <c r="T4" s="462">
        <v>2018</v>
      </c>
      <c r="U4" s="462">
        <v>2019</v>
      </c>
      <c r="V4" s="462">
        <v>2020</v>
      </c>
      <c r="W4" s="462">
        <v>2021</v>
      </c>
    </row>
    <row r="5" spans="1:28" ht="12.75" customHeight="1" thickBot="1">
      <c r="A5" s="407"/>
      <c r="B5" s="421"/>
      <c r="C5" s="421"/>
      <c r="D5" s="421"/>
      <c r="E5" s="421"/>
      <c r="F5" s="421"/>
      <c r="G5" s="421"/>
      <c r="H5" s="421"/>
      <c r="I5" s="421"/>
      <c r="J5" s="421"/>
      <c r="K5" s="421"/>
      <c r="L5" s="421"/>
      <c r="M5" s="421"/>
      <c r="N5" s="421"/>
      <c r="O5" s="421"/>
      <c r="P5" s="421"/>
      <c r="Q5" s="421"/>
      <c r="R5" s="421"/>
      <c r="S5" s="421"/>
      <c r="T5" s="421"/>
      <c r="U5" s="421"/>
      <c r="V5" s="421"/>
      <c r="W5" s="421"/>
    </row>
    <row r="6" spans="1:28" ht="12.75" customHeight="1">
      <c r="A6" s="11"/>
      <c r="B6" s="222"/>
      <c r="C6" s="222"/>
      <c r="D6" s="222"/>
      <c r="E6" s="222"/>
      <c r="F6" s="222"/>
      <c r="G6" s="222"/>
      <c r="H6" s="222"/>
      <c r="I6" s="222"/>
      <c r="J6" s="222"/>
      <c r="K6" s="222"/>
      <c r="L6" s="222"/>
      <c r="M6" s="222"/>
      <c r="N6" s="222"/>
      <c r="O6" s="311"/>
      <c r="P6" s="154"/>
      <c r="Q6" s="346"/>
      <c r="R6" s="346"/>
      <c r="S6" s="346"/>
      <c r="T6" s="346"/>
      <c r="U6" s="346"/>
      <c r="V6" s="346"/>
      <c r="W6" s="346"/>
      <c r="X6" s="222"/>
      <c r="Y6" s="222"/>
      <c r="Z6" s="348"/>
      <c r="AA6" s="348"/>
      <c r="AB6" s="222"/>
    </row>
    <row r="7" spans="1:28" ht="16.5" customHeight="1">
      <c r="A7" s="10" t="s">
        <v>250</v>
      </c>
      <c r="B7" s="222"/>
      <c r="C7" s="222"/>
      <c r="D7" s="222"/>
      <c r="E7" s="222"/>
      <c r="F7" s="222"/>
      <c r="G7" s="222"/>
      <c r="H7" s="222"/>
      <c r="I7" s="42"/>
      <c r="J7" s="42"/>
      <c r="K7" s="42"/>
      <c r="L7" s="42"/>
      <c r="M7" s="42"/>
      <c r="N7" s="42"/>
      <c r="O7" s="42"/>
      <c r="P7" s="42"/>
      <c r="Q7" s="117"/>
      <c r="R7" s="117"/>
      <c r="S7" s="117"/>
      <c r="T7" s="117"/>
      <c r="U7" s="117"/>
      <c r="V7" s="117"/>
      <c r="W7" s="117"/>
      <c r="X7" s="222"/>
      <c r="Y7" s="16"/>
      <c r="Z7" s="122"/>
      <c r="AA7" s="222"/>
      <c r="AB7" s="222"/>
    </row>
    <row r="8" spans="1:28" ht="16.5" customHeight="1">
      <c r="A8" s="264" t="s">
        <v>298</v>
      </c>
      <c r="B8" s="8">
        <v>291395</v>
      </c>
      <c r="C8" s="8">
        <v>280011</v>
      </c>
      <c r="D8" s="8">
        <v>277637</v>
      </c>
      <c r="E8" s="8">
        <v>279848</v>
      </c>
      <c r="F8" s="8">
        <v>277318</v>
      </c>
      <c r="G8" s="8">
        <v>275144</v>
      </c>
      <c r="H8" s="8">
        <v>267513</v>
      </c>
      <c r="I8" s="8">
        <v>263856</v>
      </c>
      <c r="J8" s="8" t="s">
        <v>73</v>
      </c>
      <c r="K8" s="8">
        <v>267848</v>
      </c>
      <c r="L8" s="8">
        <v>265688</v>
      </c>
      <c r="M8" s="8">
        <v>265513</v>
      </c>
      <c r="N8" s="8">
        <v>266393</v>
      </c>
      <c r="O8" s="8">
        <v>267148</v>
      </c>
      <c r="P8" s="8">
        <v>262242</v>
      </c>
      <c r="Q8" s="8">
        <v>261046</v>
      </c>
      <c r="R8" s="8">
        <v>265757</v>
      </c>
      <c r="S8" s="8">
        <v>267447</v>
      </c>
      <c r="T8" s="8">
        <v>270876</v>
      </c>
      <c r="U8" s="8">
        <v>272390</v>
      </c>
      <c r="V8" s="8">
        <v>264063</v>
      </c>
      <c r="W8" s="8">
        <v>256887</v>
      </c>
      <c r="X8" s="222"/>
      <c r="Y8" s="16"/>
      <c r="Z8" s="222"/>
      <c r="AA8" s="222"/>
      <c r="AB8" s="222"/>
    </row>
    <row r="9" spans="1:28" s="222" customFormat="1" ht="16.5" customHeight="1">
      <c r="A9" s="128" t="s">
        <v>300</v>
      </c>
      <c r="B9" s="160" t="s">
        <v>239</v>
      </c>
      <c r="C9" s="160" t="s">
        <v>239</v>
      </c>
      <c r="D9" s="160" t="s">
        <v>239</v>
      </c>
      <c r="E9" s="9">
        <v>1629.31</v>
      </c>
      <c r="F9" s="9">
        <v>1844.02</v>
      </c>
      <c r="G9" s="9">
        <v>1988.55</v>
      </c>
      <c r="H9" s="9">
        <v>2095.37</v>
      </c>
      <c r="I9" s="9">
        <v>2214.44</v>
      </c>
      <c r="J9" s="9">
        <v>2348.65</v>
      </c>
      <c r="K9" s="9">
        <v>2558.34</v>
      </c>
      <c r="L9" s="9">
        <v>2727.89</v>
      </c>
      <c r="M9" s="9">
        <v>2938.22</v>
      </c>
      <c r="N9" s="9">
        <v>3133.5</v>
      </c>
      <c r="O9" s="9">
        <v>3318.55</v>
      </c>
      <c r="P9" s="9">
        <v>3545.83</v>
      </c>
      <c r="Q9" s="9">
        <v>3796.94</v>
      </c>
      <c r="R9" s="9">
        <v>3967.46</v>
      </c>
      <c r="S9" s="9">
        <v>4200.01</v>
      </c>
      <c r="T9" s="9">
        <v>4592.24</v>
      </c>
      <c r="U9" s="9">
        <v>4880.8100000000004</v>
      </c>
      <c r="V9" s="9">
        <v>5126.5600000000004</v>
      </c>
      <c r="W9" s="9">
        <v>5422.2</v>
      </c>
      <c r="Y9" s="42"/>
      <c r="Z9" s="42"/>
    </row>
    <row r="10" spans="1:28" ht="16.5" customHeight="1">
      <c r="A10" s="264" t="s">
        <v>301</v>
      </c>
      <c r="B10" s="9">
        <v>62</v>
      </c>
      <c r="C10" s="9">
        <v>62</v>
      </c>
      <c r="D10" s="9">
        <v>63</v>
      </c>
      <c r="E10" s="9">
        <v>63</v>
      </c>
      <c r="F10" s="9">
        <v>63</v>
      </c>
      <c r="G10" s="9">
        <v>63</v>
      </c>
      <c r="H10" s="9">
        <v>64</v>
      </c>
      <c r="I10" s="9">
        <v>64</v>
      </c>
      <c r="J10" s="9">
        <v>64</v>
      </c>
      <c r="K10" s="9">
        <v>64.400000000000006</v>
      </c>
      <c r="L10" s="9">
        <v>64.5</v>
      </c>
      <c r="M10" s="9">
        <v>64</v>
      </c>
      <c r="N10" s="9">
        <v>64.39</v>
      </c>
      <c r="O10" s="9">
        <v>64.3</v>
      </c>
      <c r="P10" s="9">
        <v>64.5</v>
      </c>
      <c r="Q10" s="9">
        <v>64.5</v>
      </c>
      <c r="R10" s="9">
        <v>64.099999999999994</v>
      </c>
      <c r="S10" s="9">
        <v>64</v>
      </c>
      <c r="T10" s="9">
        <v>63.8</v>
      </c>
      <c r="U10" s="9">
        <v>63.64</v>
      </c>
      <c r="V10" s="9">
        <v>63.74</v>
      </c>
      <c r="W10" s="9">
        <v>63.54</v>
      </c>
      <c r="X10" s="222"/>
      <c r="Y10" s="222"/>
      <c r="Z10" s="222"/>
      <c r="AA10" s="222"/>
      <c r="AB10" s="222"/>
    </row>
    <row r="11" spans="1:28" ht="16.5" customHeight="1">
      <c r="A11" s="264"/>
      <c r="B11" s="255"/>
      <c r="C11" s="255"/>
      <c r="D11" s="255"/>
      <c r="E11" s="266"/>
      <c r="F11" s="266"/>
      <c r="G11" s="266"/>
      <c r="H11" s="266"/>
      <c r="I11" s="266"/>
      <c r="J11" s="266"/>
      <c r="K11" s="266"/>
      <c r="L11" s="266"/>
      <c r="M11" s="266"/>
      <c r="N11" s="266"/>
      <c r="O11" s="266"/>
      <c r="P11" s="266"/>
      <c r="Q11" s="266"/>
      <c r="R11" s="266"/>
      <c r="S11" s="266"/>
      <c r="T11" s="266"/>
      <c r="U11" s="266"/>
      <c r="V11" s="266"/>
      <c r="W11" s="266"/>
      <c r="X11" s="122"/>
      <c r="Y11" s="222"/>
      <c r="Z11" s="345"/>
      <c r="AA11" s="222"/>
      <c r="AB11" s="222"/>
    </row>
    <row r="12" spans="1:28" ht="16.5" customHeight="1">
      <c r="A12" s="264" t="s">
        <v>120</v>
      </c>
      <c r="B12" s="9"/>
      <c r="C12" s="9"/>
      <c r="D12" s="9"/>
      <c r="E12" s="9"/>
      <c r="F12" s="9"/>
      <c r="G12" s="6"/>
      <c r="H12" s="6"/>
      <c r="I12" s="6"/>
      <c r="J12" s="6"/>
      <c r="K12" s="6"/>
      <c r="L12" s="6"/>
      <c r="M12" s="255"/>
      <c r="N12" s="255"/>
      <c r="O12" s="255"/>
      <c r="P12" s="255"/>
      <c r="Q12" s="255"/>
      <c r="R12" s="255"/>
      <c r="S12" s="255"/>
      <c r="T12" s="255"/>
      <c r="U12" s="255"/>
      <c r="V12" s="255"/>
      <c r="W12" s="255"/>
      <c r="X12" s="222"/>
      <c r="Y12" s="222"/>
      <c r="Z12" s="222"/>
      <c r="AA12" s="222"/>
      <c r="AB12" s="222"/>
    </row>
    <row r="13" spans="1:28" ht="16.5" customHeight="1">
      <c r="A13" s="264" t="s">
        <v>299</v>
      </c>
      <c r="B13" s="8">
        <v>426374</v>
      </c>
      <c r="C13" s="8">
        <v>443041</v>
      </c>
      <c r="D13" s="8">
        <v>461397</v>
      </c>
      <c r="E13" s="8">
        <v>479798</v>
      </c>
      <c r="F13" s="8">
        <v>503759</v>
      </c>
      <c r="G13" s="8">
        <v>525381</v>
      </c>
      <c r="H13" s="8">
        <v>545017</v>
      </c>
      <c r="I13" s="8">
        <v>570087</v>
      </c>
      <c r="J13" s="8" t="s">
        <v>74</v>
      </c>
      <c r="K13" s="8">
        <v>552970</v>
      </c>
      <c r="L13" s="8">
        <v>573483</v>
      </c>
      <c r="M13" s="8">
        <v>596120</v>
      </c>
      <c r="N13" s="8">
        <v>619529</v>
      </c>
      <c r="O13" s="8">
        <v>643395</v>
      </c>
      <c r="P13" s="8">
        <v>669234</v>
      </c>
      <c r="Q13" s="8">
        <v>692404</v>
      </c>
      <c r="R13" s="8">
        <v>722704</v>
      </c>
      <c r="S13" s="8">
        <v>754201</v>
      </c>
      <c r="T13" s="8">
        <v>787646</v>
      </c>
      <c r="U13" s="8">
        <v>823496</v>
      </c>
      <c r="V13" s="8">
        <v>869065</v>
      </c>
      <c r="W13" s="8">
        <v>947216</v>
      </c>
      <c r="X13" s="222"/>
      <c r="Y13" s="16"/>
      <c r="Z13" s="222"/>
      <c r="AA13" s="222"/>
      <c r="AB13" s="222"/>
    </row>
    <row r="14" spans="1:28" s="222" customFormat="1" ht="16.5" customHeight="1">
      <c r="A14" s="128" t="s">
        <v>300</v>
      </c>
      <c r="B14" s="160" t="s">
        <v>239</v>
      </c>
      <c r="C14" s="160" t="s">
        <v>239</v>
      </c>
      <c r="D14" s="160" t="s">
        <v>239</v>
      </c>
      <c r="E14" s="9">
        <v>1429.2582917860343</v>
      </c>
      <c r="F14" s="9">
        <v>1515.4114272283555</v>
      </c>
      <c r="G14" s="9">
        <v>1623.5169852426507</v>
      </c>
      <c r="H14" s="9">
        <v>1707.4682117841203</v>
      </c>
      <c r="I14" s="9">
        <v>1809.8199745114873</v>
      </c>
      <c r="J14" s="9">
        <v>1920.7462456414648</v>
      </c>
      <c r="K14" s="9">
        <v>2085.1133694901273</v>
      </c>
      <c r="L14" s="9">
        <v>2209.1597349308495</v>
      </c>
      <c r="M14" s="9">
        <v>2362.0616048943648</v>
      </c>
      <c r="N14" s="9">
        <v>2508.9013562046925</v>
      </c>
      <c r="O14" s="9">
        <v>2660.4910790655749</v>
      </c>
      <c r="P14" s="9">
        <v>2832.4390256698375</v>
      </c>
      <c r="Q14" s="9">
        <v>3019.764379398644</v>
      </c>
      <c r="R14" s="9">
        <v>3164.482458502609</v>
      </c>
      <c r="S14" s="9">
        <v>3352.9857562908201</v>
      </c>
      <c r="T14" s="9">
        <v>3681.9042175940572</v>
      </c>
      <c r="U14" s="9">
        <v>3984.1527605234287</v>
      </c>
      <c r="V14" s="9">
        <v>4311.0701026850702</v>
      </c>
      <c r="W14" s="9">
        <v>4780.6937970999197</v>
      </c>
      <c r="Y14" s="42"/>
    </row>
    <row r="15" spans="1:28" ht="16.5" customHeight="1">
      <c r="A15" s="264" t="s">
        <v>65</v>
      </c>
      <c r="B15" s="9">
        <v>64</v>
      </c>
      <c r="C15" s="9">
        <v>65</v>
      </c>
      <c r="D15" s="9">
        <v>66</v>
      </c>
      <c r="E15" s="9">
        <v>66</v>
      </c>
      <c r="F15" s="9">
        <v>67</v>
      </c>
      <c r="G15" s="9">
        <v>67</v>
      </c>
      <c r="H15" s="9">
        <v>67</v>
      </c>
      <c r="I15" s="9">
        <v>68</v>
      </c>
      <c r="J15" s="9">
        <v>68</v>
      </c>
      <c r="K15" s="9">
        <v>68</v>
      </c>
      <c r="L15" s="9">
        <v>69</v>
      </c>
      <c r="M15" s="9">
        <v>69</v>
      </c>
      <c r="N15" s="9">
        <v>69.08</v>
      </c>
      <c r="O15" s="9">
        <v>69.3</v>
      </c>
      <c r="P15" s="9">
        <v>69.5</v>
      </c>
      <c r="Q15" s="9">
        <v>69.599999999999994</v>
      </c>
      <c r="R15" s="9">
        <v>69.8</v>
      </c>
      <c r="S15" s="9">
        <v>70</v>
      </c>
      <c r="T15" s="9">
        <v>70.2</v>
      </c>
      <c r="U15" s="9">
        <v>70.25</v>
      </c>
      <c r="V15" s="9">
        <v>70.14</v>
      </c>
      <c r="W15" s="9">
        <v>69.78</v>
      </c>
      <c r="X15" s="222"/>
      <c r="Y15" s="42"/>
      <c r="Z15" s="222"/>
      <c r="AA15" s="222"/>
      <c r="AB15" s="222"/>
    </row>
    <row r="16" spans="1:28" ht="16.5" customHeight="1">
      <c r="A16" s="264"/>
      <c r="B16" s="9"/>
      <c r="C16" s="255"/>
      <c r="D16" s="255"/>
      <c r="E16" s="266"/>
      <c r="F16" s="266"/>
      <c r="G16" s="266"/>
      <c r="H16" s="266"/>
      <c r="I16" s="266"/>
      <c r="J16" s="266"/>
      <c r="K16" s="266"/>
      <c r="L16" s="266"/>
      <c r="M16" s="266"/>
      <c r="N16" s="266"/>
      <c r="O16" s="266"/>
      <c r="P16" s="266"/>
      <c r="Q16" s="266"/>
      <c r="R16" s="266"/>
      <c r="S16" s="266"/>
      <c r="T16" s="266"/>
      <c r="U16" s="266"/>
      <c r="V16" s="266"/>
      <c r="W16" s="266"/>
      <c r="X16" s="122"/>
      <c r="Y16" s="42"/>
      <c r="Z16" s="222"/>
      <c r="AA16" s="222"/>
      <c r="AB16" s="222"/>
    </row>
    <row r="17" spans="1:28" ht="16.5" customHeight="1">
      <c r="A17" s="264" t="s">
        <v>121</v>
      </c>
      <c r="B17" s="9"/>
      <c r="C17" s="9"/>
      <c r="D17" s="9"/>
      <c r="E17" s="9"/>
      <c r="F17" s="9"/>
      <c r="G17" s="6"/>
      <c r="H17" s="6"/>
      <c r="I17" s="6"/>
      <c r="J17" s="6"/>
      <c r="K17" s="6"/>
      <c r="L17" s="6"/>
      <c r="M17" s="6"/>
      <c r="N17" s="6"/>
      <c r="O17" s="6"/>
      <c r="P17" s="6"/>
      <c r="Q17" s="6"/>
      <c r="R17" s="6"/>
      <c r="S17" s="6"/>
      <c r="T17" s="6"/>
      <c r="U17" s="6"/>
      <c r="V17" s="6"/>
      <c r="W17" s="6"/>
      <c r="X17" s="222"/>
      <c r="Y17" s="42"/>
      <c r="Z17" s="222"/>
      <c r="AA17" s="222"/>
      <c r="AB17" s="222"/>
    </row>
    <row r="18" spans="1:28" ht="16.5" customHeight="1">
      <c r="A18" s="264" t="s">
        <v>299</v>
      </c>
      <c r="B18" s="8">
        <v>85871</v>
      </c>
      <c r="C18" s="8">
        <v>75308</v>
      </c>
      <c r="D18" s="8">
        <v>73087</v>
      </c>
      <c r="E18" s="8">
        <v>70491</v>
      </c>
      <c r="F18" s="8">
        <v>73026</v>
      </c>
      <c r="G18" s="8">
        <v>72959</v>
      </c>
      <c r="H18" s="8">
        <v>72549</v>
      </c>
      <c r="I18" s="8">
        <v>72110</v>
      </c>
      <c r="J18" s="8" t="s">
        <v>75</v>
      </c>
      <c r="K18" s="8">
        <v>71578</v>
      </c>
      <c r="L18" s="8">
        <v>72739</v>
      </c>
      <c r="M18" s="8">
        <v>74545</v>
      </c>
      <c r="N18" s="8">
        <v>76559</v>
      </c>
      <c r="O18" s="8">
        <v>75772</v>
      </c>
      <c r="P18" s="8">
        <v>81419</v>
      </c>
      <c r="Q18" s="8">
        <v>81521</v>
      </c>
      <c r="R18" s="8">
        <v>81772</v>
      </c>
      <c r="S18" s="8">
        <v>83088</v>
      </c>
      <c r="T18" s="8">
        <v>82989</v>
      </c>
      <c r="U18" s="8">
        <v>85136</v>
      </c>
      <c r="V18" s="8">
        <v>82042</v>
      </c>
      <c r="W18" s="8">
        <v>92571</v>
      </c>
      <c r="X18" s="222"/>
      <c r="Y18" s="42"/>
      <c r="Z18" s="222"/>
      <c r="AA18" s="222"/>
      <c r="AB18" s="222"/>
    </row>
    <row r="19" spans="1:28" s="222" customFormat="1" ht="16.5" customHeight="1">
      <c r="A19" s="128" t="s">
        <v>300</v>
      </c>
      <c r="B19" s="160" t="s">
        <v>239</v>
      </c>
      <c r="C19" s="160" t="s">
        <v>239</v>
      </c>
      <c r="D19" s="160" t="s">
        <v>239</v>
      </c>
      <c r="E19" s="9">
        <v>286.72987639275766</v>
      </c>
      <c r="F19" s="9">
        <v>321.47178957489172</v>
      </c>
      <c r="G19" s="6">
        <v>350.23063170358927</v>
      </c>
      <c r="H19" s="6">
        <v>373.44619533285305</v>
      </c>
      <c r="I19" s="6">
        <v>422.44118350227205</v>
      </c>
      <c r="J19" s="6">
        <v>465.02338265121659</v>
      </c>
      <c r="K19" s="6">
        <v>506.52731831183269</v>
      </c>
      <c r="L19" s="6">
        <v>546.42603278735805</v>
      </c>
      <c r="M19" s="6">
        <v>585.39781178065573</v>
      </c>
      <c r="N19" s="8">
        <v>624.80189764661907</v>
      </c>
      <c r="O19" s="8">
        <v>659.36396948271499</v>
      </c>
      <c r="P19" s="8">
        <v>717.8251884982368</v>
      </c>
      <c r="Q19" s="8">
        <v>773.95339947494517</v>
      </c>
      <c r="R19" s="8">
        <v>810.47260291589737</v>
      </c>
      <c r="S19" s="8">
        <v>862.16336506431435</v>
      </c>
      <c r="T19" s="8">
        <v>938.83082756387898</v>
      </c>
      <c r="U19" s="8">
        <v>1010.8716306974824</v>
      </c>
      <c r="V19" s="8">
        <v>1082.4809923231821</v>
      </c>
      <c r="W19" s="8">
        <v>1212.8144074928275</v>
      </c>
      <c r="Y19" s="42"/>
    </row>
    <row r="20" spans="1:28" ht="16.5" customHeight="1">
      <c r="A20" s="264" t="s">
        <v>65</v>
      </c>
      <c r="B20" s="9">
        <v>9</v>
      </c>
      <c r="C20" s="9">
        <v>9</v>
      </c>
      <c r="D20" s="9">
        <v>10</v>
      </c>
      <c r="E20" s="9">
        <v>20</v>
      </c>
      <c r="F20" s="9">
        <v>20</v>
      </c>
      <c r="G20" s="9">
        <v>21</v>
      </c>
      <c r="H20" s="9">
        <v>21</v>
      </c>
      <c r="I20" s="9">
        <v>22</v>
      </c>
      <c r="J20" s="9">
        <v>21</v>
      </c>
      <c r="K20" s="9">
        <v>21</v>
      </c>
      <c r="L20" s="9">
        <v>22</v>
      </c>
      <c r="M20" s="9">
        <v>22</v>
      </c>
      <c r="N20" s="9">
        <v>22.43</v>
      </c>
      <c r="O20" s="9">
        <v>22.9</v>
      </c>
      <c r="P20" s="9">
        <v>23.1</v>
      </c>
      <c r="Q20" s="9">
        <v>23.5</v>
      </c>
      <c r="R20" s="9">
        <v>23.9</v>
      </c>
      <c r="S20" s="9">
        <v>24.4</v>
      </c>
      <c r="T20" s="9">
        <v>25</v>
      </c>
      <c r="U20" s="9">
        <v>25.35</v>
      </c>
      <c r="V20" s="9">
        <v>25.72</v>
      </c>
      <c r="W20" s="9">
        <v>24.92</v>
      </c>
      <c r="X20" s="222"/>
      <c r="Y20" s="42"/>
      <c r="Z20" s="222"/>
      <c r="AA20" s="222"/>
      <c r="AB20" s="222"/>
    </row>
    <row r="21" spans="1:28" ht="16.5" customHeight="1">
      <c r="A21" s="264"/>
      <c r="B21" s="9"/>
      <c r="C21" s="255"/>
      <c r="D21" s="255"/>
      <c r="E21" s="266"/>
      <c r="F21" s="266"/>
      <c r="G21" s="266"/>
      <c r="H21" s="266"/>
      <c r="I21" s="266"/>
      <c r="J21" s="266"/>
      <c r="K21" s="266"/>
      <c r="L21" s="266"/>
      <c r="M21" s="266"/>
      <c r="N21" s="266"/>
      <c r="O21" s="266"/>
      <c r="P21" s="266"/>
      <c r="Q21" s="266"/>
      <c r="R21" s="266"/>
      <c r="S21" s="266"/>
      <c r="T21" s="266"/>
      <c r="U21" s="266"/>
      <c r="V21" s="266"/>
      <c r="W21" s="266"/>
      <c r="X21" s="122"/>
      <c r="Y21" s="42"/>
      <c r="Z21" s="222"/>
      <c r="AA21" s="222"/>
      <c r="AB21" s="222"/>
    </row>
    <row r="22" spans="1:28" ht="16.5" customHeight="1">
      <c r="A22" s="264" t="s">
        <v>122</v>
      </c>
      <c r="B22" s="9"/>
      <c r="C22" s="9"/>
      <c r="D22" s="9"/>
      <c r="E22" s="9"/>
      <c r="F22" s="9"/>
      <c r="G22" s="6"/>
      <c r="H22" s="6"/>
      <c r="I22" s="6"/>
      <c r="J22" s="6"/>
      <c r="K22" s="6"/>
      <c r="L22" s="6"/>
      <c r="M22" s="6"/>
      <c r="N22" s="6"/>
      <c r="O22" s="6"/>
      <c r="P22" s="6"/>
      <c r="Q22" s="6"/>
      <c r="R22" s="6"/>
      <c r="S22" s="6"/>
      <c r="T22" s="6"/>
      <c r="U22" s="6"/>
      <c r="V22" s="6"/>
      <c r="W22" s="6"/>
      <c r="X22" s="222"/>
      <c r="Y22" s="42"/>
      <c r="Z22" s="222"/>
      <c r="AA22" s="222"/>
      <c r="AB22" s="222"/>
    </row>
    <row r="23" spans="1:28" ht="16.5" customHeight="1">
      <c r="A23" s="264" t="s">
        <v>299</v>
      </c>
      <c r="B23" s="8">
        <v>18824</v>
      </c>
      <c r="C23" s="8">
        <v>20547</v>
      </c>
      <c r="D23" s="8">
        <v>21370</v>
      </c>
      <c r="E23" s="8">
        <v>22738</v>
      </c>
      <c r="F23" s="8">
        <v>24383</v>
      </c>
      <c r="G23" s="8">
        <v>25710</v>
      </c>
      <c r="H23" s="8">
        <v>26618</v>
      </c>
      <c r="I23" s="8">
        <v>27209</v>
      </c>
      <c r="J23" s="8" t="s">
        <v>76</v>
      </c>
      <c r="K23" s="8">
        <v>21940</v>
      </c>
      <c r="L23" s="8">
        <v>22065</v>
      </c>
      <c r="M23" s="8">
        <v>22240</v>
      </c>
      <c r="N23" s="8">
        <v>22389</v>
      </c>
      <c r="O23" s="8">
        <v>22792</v>
      </c>
      <c r="P23" s="8">
        <v>23087</v>
      </c>
      <c r="Q23" s="8">
        <v>23029</v>
      </c>
      <c r="R23" s="8">
        <v>23329</v>
      </c>
      <c r="S23" s="8">
        <v>23801</v>
      </c>
      <c r="T23" s="8">
        <v>24084</v>
      </c>
      <c r="U23" s="8">
        <v>24134</v>
      </c>
      <c r="V23" s="8">
        <v>23264</v>
      </c>
      <c r="W23" s="8">
        <v>22757</v>
      </c>
      <c r="X23" s="222"/>
      <c r="Y23" s="42"/>
      <c r="Z23" s="222"/>
      <c r="AA23" s="222"/>
      <c r="AB23" s="222"/>
    </row>
    <row r="24" spans="1:28" s="222" customFormat="1" ht="16.5" customHeight="1">
      <c r="A24" s="128" t="s">
        <v>300</v>
      </c>
      <c r="B24" s="160" t="s">
        <v>239</v>
      </c>
      <c r="C24" s="160" t="s">
        <v>239</v>
      </c>
      <c r="D24" s="160" t="s">
        <v>239</v>
      </c>
      <c r="E24" s="9">
        <v>292.50653626527753</v>
      </c>
      <c r="F24" s="9">
        <v>341.46420375207811</v>
      </c>
      <c r="G24" s="6">
        <v>365.14105227272717</v>
      </c>
      <c r="H24" s="6">
        <v>382.25606392896771</v>
      </c>
      <c r="I24" s="6">
        <v>400.34724094226624</v>
      </c>
      <c r="J24" s="6">
        <v>421.45977546916879</v>
      </c>
      <c r="K24" s="6">
        <v>451.84326800364636</v>
      </c>
      <c r="L24" s="6">
        <v>475.82063041015181</v>
      </c>
      <c r="M24" s="6">
        <v>503.46452697841721</v>
      </c>
      <c r="N24" s="267">
        <v>530.43924203850099</v>
      </c>
      <c r="O24" s="267">
        <v>559.09428834678852</v>
      </c>
      <c r="P24" s="267">
        <v>589.82446008576255</v>
      </c>
      <c r="Q24" s="267">
        <v>620.57099179295687</v>
      </c>
      <c r="R24" s="267">
        <v>646.07764327660834</v>
      </c>
      <c r="S24" s="267">
        <v>676.85270786941749</v>
      </c>
      <c r="T24" s="267">
        <v>735.57774331506414</v>
      </c>
      <c r="U24" s="267">
        <v>783.22378263031419</v>
      </c>
      <c r="V24" s="267">
        <v>820.61649329436011</v>
      </c>
      <c r="W24" s="267">
        <v>874.95087621391258</v>
      </c>
      <c r="Y24" s="42"/>
    </row>
    <row r="25" spans="1:28" ht="16.5" customHeight="1">
      <c r="A25" s="264" t="s">
        <v>65</v>
      </c>
      <c r="B25" s="9">
        <v>71</v>
      </c>
      <c r="C25" s="9">
        <v>72</v>
      </c>
      <c r="D25" s="9">
        <v>72</v>
      </c>
      <c r="E25" s="9">
        <v>72</v>
      </c>
      <c r="F25" s="6">
        <v>72</v>
      </c>
      <c r="G25" s="6">
        <v>72</v>
      </c>
      <c r="H25" s="6">
        <v>73</v>
      </c>
      <c r="I25" s="6">
        <v>73</v>
      </c>
      <c r="J25" s="6">
        <v>72</v>
      </c>
      <c r="K25" s="6">
        <v>72</v>
      </c>
      <c r="L25" s="6">
        <v>73</v>
      </c>
      <c r="M25" s="267">
        <v>73</v>
      </c>
      <c r="N25" s="267">
        <v>73.7</v>
      </c>
      <c r="O25" s="267">
        <v>74.2</v>
      </c>
      <c r="P25" s="267">
        <v>74.599999999999994</v>
      </c>
      <c r="Q25" s="267">
        <v>75</v>
      </c>
      <c r="R25" s="267">
        <v>75.5</v>
      </c>
      <c r="S25" s="9">
        <v>76.099999999999994</v>
      </c>
      <c r="T25" s="9">
        <v>76.7</v>
      </c>
      <c r="U25" s="9">
        <v>77.11</v>
      </c>
      <c r="V25" s="9">
        <v>77.58</v>
      </c>
      <c r="W25" s="9">
        <v>77.989999999999995</v>
      </c>
      <c r="X25" s="222"/>
      <c r="Y25" s="222"/>
      <c r="Z25" s="222"/>
      <c r="AA25" s="222"/>
      <c r="AB25" s="222"/>
    </row>
    <row r="26" spans="1:28" ht="16.5" customHeight="1" thickBot="1">
      <c r="A26" s="68"/>
      <c r="B26" s="67"/>
      <c r="C26" s="67"/>
      <c r="D26" s="67"/>
      <c r="E26" s="67"/>
      <c r="F26" s="69"/>
      <c r="G26" s="69"/>
      <c r="H26" s="69"/>
      <c r="I26" s="69"/>
      <c r="J26" s="69"/>
      <c r="K26" s="69"/>
      <c r="L26" s="69"/>
      <c r="M26" s="70"/>
      <c r="N26" s="70"/>
      <c r="O26" s="70"/>
      <c r="P26" s="70"/>
      <c r="Q26" s="70"/>
      <c r="R26" s="70"/>
      <c r="S26" s="67"/>
      <c r="T26" s="67"/>
      <c r="U26" s="67"/>
      <c r="V26" s="67"/>
      <c r="W26" s="67"/>
      <c r="X26" s="222"/>
      <c r="Y26" s="222"/>
      <c r="Z26" s="222"/>
      <c r="AA26" s="222"/>
      <c r="AB26" s="222"/>
    </row>
    <row r="27" spans="1:28" ht="12.75" customHeight="1">
      <c r="A27" s="445" t="s">
        <v>16</v>
      </c>
      <c r="B27" s="445"/>
      <c r="C27" s="445"/>
      <c r="D27" s="445"/>
      <c r="E27" s="445"/>
      <c r="F27" s="445"/>
      <c r="G27" s="445"/>
      <c r="H27" s="445"/>
      <c r="I27" s="445"/>
      <c r="J27" s="445"/>
      <c r="K27" s="119"/>
      <c r="L27" s="119"/>
    </row>
    <row r="28" spans="1:28" ht="12.75" customHeight="1">
      <c r="A28" s="339" t="s">
        <v>283</v>
      </c>
      <c r="K28" s="119"/>
      <c r="L28" s="119"/>
    </row>
    <row r="29" spans="1:28" ht="12.75" customHeight="1">
      <c r="A29" s="465" t="s">
        <v>317</v>
      </c>
      <c r="B29" s="465"/>
      <c r="C29" s="465"/>
      <c r="D29" s="465"/>
      <c r="E29" s="465"/>
      <c r="F29" s="465"/>
      <c r="G29" s="465"/>
      <c r="H29" s="465"/>
      <c r="I29" s="465"/>
      <c r="J29" s="465"/>
      <c r="K29" s="465"/>
      <c r="L29" s="465"/>
      <c r="M29" s="5"/>
      <c r="N29" s="12"/>
      <c r="O29" s="12"/>
      <c r="P29" s="12"/>
      <c r="Q29" s="12"/>
      <c r="R29" s="12"/>
    </row>
    <row r="30" spans="1:28">
      <c r="A30" s="466" t="s">
        <v>318</v>
      </c>
      <c r="B30" s="466"/>
      <c r="C30" s="466"/>
      <c r="D30" s="466"/>
      <c r="E30" s="466"/>
      <c r="F30" s="466"/>
      <c r="G30" s="466"/>
      <c r="H30" s="466"/>
      <c r="I30" s="466"/>
      <c r="J30" s="466"/>
      <c r="K30" s="466"/>
      <c r="L30" s="466"/>
      <c r="M30" s="222"/>
    </row>
    <row r="31" spans="1:28">
      <c r="A31" s="364" t="s">
        <v>323</v>
      </c>
      <c r="B31" s="364"/>
      <c r="C31" s="364"/>
      <c r="D31" s="364"/>
      <c r="E31" s="364"/>
      <c r="F31" s="364"/>
      <c r="G31" s="364"/>
      <c r="H31" s="364"/>
      <c r="I31" s="364"/>
      <c r="J31" s="364"/>
      <c r="K31" s="364"/>
      <c r="L31" s="364"/>
      <c r="M31" s="222"/>
    </row>
    <row r="32" spans="1:28">
      <c r="A32" s="364" t="s">
        <v>320</v>
      </c>
      <c r="B32" s="364"/>
      <c r="C32" s="364"/>
      <c r="D32" s="364"/>
      <c r="E32" s="364"/>
      <c r="F32" s="364"/>
      <c r="G32" s="364"/>
      <c r="H32" s="364"/>
      <c r="I32" s="364"/>
      <c r="J32" s="364"/>
      <c r="K32" s="364"/>
      <c r="L32" s="364"/>
    </row>
    <row r="33" spans="1:12">
      <c r="A33" s="364" t="s">
        <v>321</v>
      </c>
      <c r="B33" s="364"/>
      <c r="C33" s="364"/>
      <c r="D33" s="364"/>
      <c r="E33" s="364"/>
      <c r="F33" s="364"/>
      <c r="G33" s="364"/>
      <c r="H33" s="364"/>
      <c r="I33" s="364"/>
      <c r="J33" s="364"/>
      <c r="K33" s="364"/>
      <c r="L33" s="364"/>
    </row>
    <row r="34" spans="1:12">
      <c r="A34" s="365" t="s">
        <v>322</v>
      </c>
      <c r="B34" s="364"/>
      <c r="C34" s="364"/>
      <c r="D34" s="364"/>
      <c r="E34" s="364"/>
      <c r="F34" s="364"/>
      <c r="G34" s="364"/>
      <c r="H34" s="364"/>
      <c r="I34" s="364"/>
      <c r="J34" s="364"/>
      <c r="K34" s="364"/>
      <c r="L34" s="364"/>
    </row>
  </sheetData>
  <mergeCells count="28">
    <mergeCell ref="A29:L29"/>
    <mergeCell ref="A30:L30"/>
    <mergeCell ref="E4:E5"/>
    <mergeCell ref="L4:L5"/>
    <mergeCell ref="G4:G5"/>
    <mergeCell ref="A27:J27"/>
    <mergeCell ref="H4:H5"/>
    <mergeCell ref="T4:T5"/>
    <mergeCell ref="S4:S5"/>
    <mergeCell ref="A4:A5"/>
    <mergeCell ref="B4:B5"/>
    <mergeCell ref="D4:D5"/>
    <mergeCell ref="V4:V5"/>
    <mergeCell ref="A2:W2"/>
    <mergeCell ref="P4:P5"/>
    <mergeCell ref="J4:J5"/>
    <mergeCell ref="I4:I5"/>
    <mergeCell ref="O4:O5"/>
    <mergeCell ref="M4:M5"/>
    <mergeCell ref="W4:W5"/>
    <mergeCell ref="R4:R5"/>
    <mergeCell ref="A3:N3"/>
    <mergeCell ref="N4:N5"/>
    <mergeCell ref="C4:C5"/>
    <mergeCell ref="K4:K5"/>
    <mergeCell ref="F4:F5"/>
    <mergeCell ref="Q4:Q5"/>
    <mergeCell ref="U4:U5"/>
  </mergeCells>
  <phoneticPr fontId="0" type="noConversion"/>
  <hyperlinks>
    <hyperlink ref="A1" location="Índice!A1" display="Regresar" xr:uid="{00000000-0004-0000-0E00-000000000000}"/>
  </hyperlinks>
  <printOptions horizontalCentered="1"/>
  <pageMargins left="0.27559055118110237" right="0.27559055118110237" top="0.39370078740157483" bottom="0" header="0" footer="0"/>
  <pageSetup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V38"/>
  <sheetViews>
    <sheetView showGridLines="0" zoomScaleNormal="100" zoomScaleSheetLayoutView="49" workbookViewId="0"/>
  </sheetViews>
  <sheetFormatPr baseColWidth="10" defaultRowHeight="15"/>
  <cols>
    <col min="1" max="1" width="25.88671875" style="119" customWidth="1"/>
    <col min="2" max="6" width="7.88671875" style="119" customWidth="1"/>
    <col min="7" max="7" width="8.44140625" style="119" customWidth="1"/>
    <col min="8" max="11" width="7.88671875" style="119" customWidth="1"/>
    <col min="12" max="12" width="8.44140625" style="119" customWidth="1"/>
    <col min="13" max="22" width="7.88671875" style="119" customWidth="1"/>
    <col min="23" max="16384" width="11.5546875" style="119"/>
  </cols>
  <sheetData>
    <row r="1" spans="1:22">
      <c r="A1" s="371" t="s">
        <v>134</v>
      </c>
    </row>
    <row r="2" spans="1:22" ht="12.75" customHeight="1">
      <c r="A2" s="459" t="s">
        <v>182</v>
      </c>
      <c r="B2" s="459"/>
      <c r="C2" s="459"/>
      <c r="D2" s="459"/>
      <c r="E2" s="459"/>
      <c r="F2" s="459"/>
      <c r="G2" s="459"/>
      <c r="H2" s="459"/>
      <c r="I2" s="459"/>
      <c r="J2" s="459"/>
      <c r="K2" s="459"/>
      <c r="L2" s="459"/>
      <c r="M2" s="459"/>
      <c r="N2" s="459"/>
      <c r="O2" s="459"/>
      <c r="P2" s="459"/>
      <c r="Q2" s="7"/>
      <c r="R2" s="7"/>
      <c r="S2" s="7"/>
      <c r="T2" s="7"/>
      <c r="U2" s="7"/>
      <c r="V2" s="7"/>
    </row>
    <row r="3" spans="1:22" ht="29.25" customHeight="1" thickBot="1">
      <c r="A3" s="469" t="s">
        <v>220</v>
      </c>
      <c r="B3" s="469"/>
      <c r="C3" s="469"/>
      <c r="D3" s="469"/>
      <c r="E3" s="469"/>
      <c r="F3" s="469"/>
      <c r="G3" s="469"/>
      <c r="H3" s="469"/>
      <c r="I3" s="469"/>
      <c r="J3" s="469"/>
      <c r="K3" s="349"/>
      <c r="L3" s="349"/>
      <c r="M3" s="349"/>
      <c r="N3" s="349"/>
    </row>
    <row r="4" spans="1:22" ht="15" customHeight="1">
      <c r="A4" s="406" t="s">
        <v>87</v>
      </c>
      <c r="B4" s="462" t="s">
        <v>194</v>
      </c>
      <c r="C4" s="462">
        <v>2001</v>
      </c>
      <c r="D4" s="462">
        <v>2002</v>
      </c>
      <c r="E4" s="462">
        <v>2003</v>
      </c>
      <c r="F4" s="462">
        <v>2004</v>
      </c>
      <c r="G4" s="462">
        <v>2005</v>
      </c>
      <c r="H4" s="462">
        <v>2006</v>
      </c>
      <c r="I4" s="462">
        <v>2007</v>
      </c>
      <c r="J4" s="462" t="s">
        <v>213</v>
      </c>
      <c r="K4" s="462">
        <v>2009</v>
      </c>
      <c r="L4" s="462">
        <v>2010</v>
      </c>
      <c r="M4" s="462">
        <v>2011</v>
      </c>
      <c r="N4" s="462">
        <v>2012</v>
      </c>
      <c r="O4" s="462">
        <v>2013</v>
      </c>
      <c r="P4" s="462">
        <v>2014</v>
      </c>
    </row>
    <row r="5" spans="1:22" ht="15" customHeight="1" thickBot="1">
      <c r="A5" s="407"/>
      <c r="B5" s="421"/>
      <c r="C5" s="421"/>
      <c r="D5" s="421"/>
      <c r="E5" s="421"/>
      <c r="F5" s="421"/>
      <c r="G5" s="421"/>
      <c r="H5" s="421"/>
      <c r="I5" s="421"/>
      <c r="J5" s="421"/>
      <c r="K5" s="421"/>
      <c r="L5" s="421"/>
      <c r="M5" s="421"/>
      <c r="N5" s="421"/>
      <c r="O5" s="421"/>
      <c r="P5" s="421"/>
    </row>
    <row r="6" spans="1:22" ht="15" customHeight="1">
      <c r="A6" s="122"/>
      <c r="B6" s="122"/>
      <c r="C6" s="122"/>
      <c r="D6" s="122"/>
      <c r="E6" s="122"/>
      <c r="F6" s="122"/>
      <c r="G6" s="122"/>
      <c r="H6" s="122"/>
      <c r="I6" s="122"/>
      <c r="J6" s="122"/>
      <c r="K6" s="122"/>
      <c r="L6" s="122"/>
      <c r="M6" s="122"/>
      <c r="N6" s="122"/>
      <c r="O6" s="122"/>
      <c r="P6" s="122"/>
    </row>
    <row r="7" spans="1:22" ht="15" customHeight="1">
      <c r="A7" s="128" t="s">
        <v>247</v>
      </c>
      <c r="B7" s="122"/>
      <c r="C7" s="122"/>
      <c r="D7" s="122"/>
      <c r="E7" s="122"/>
      <c r="F7" s="122"/>
      <c r="G7" s="122"/>
      <c r="H7" s="122"/>
      <c r="I7" s="122"/>
      <c r="J7" s="122"/>
      <c r="K7" s="122"/>
      <c r="L7" s="122"/>
      <c r="M7" s="122"/>
      <c r="N7" s="122"/>
      <c r="O7" s="122"/>
      <c r="P7" s="122"/>
    </row>
    <row r="8" spans="1:22" ht="15" customHeight="1">
      <c r="A8" s="264" t="s">
        <v>119</v>
      </c>
      <c r="B8" s="16">
        <v>491464</v>
      </c>
      <c r="C8" s="16">
        <v>545139</v>
      </c>
      <c r="D8" s="16">
        <v>594306</v>
      </c>
      <c r="E8" s="16">
        <v>636871</v>
      </c>
      <c r="F8" s="16">
        <v>691860</v>
      </c>
      <c r="G8" s="16">
        <v>741108</v>
      </c>
      <c r="H8" s="16">
        <v>789191</v>
      </c>
      <c r="I8" s="16">
        <v>859157</v>
      </c>
      <c r="J8" s="16">
        <v>914010</v>
      </c>
      <c r="K8" s="16">
        <v>977216</v>
      </c>
      <c r="L8" s="16">
        <v>1046498</v>
      </c>
      <c r="M8" s="16">
        <v>1123827</v>
      </c>
      <c r="N8" s="16">
        <v>1201112</v>
      </c>
      <c r="O8" s="16">
        <v>1283079</v>
      </c>
      <c r="P8" s="16">
        <v>1378660</v>
      </c>
    </row>
    <row r="9" spans="1:22" s="122" customFormat="1" ht="15" customHeight="1">
      <c r="A9" s="128" t="s">
        <v>302</v>
      </c>
      <c r="B9" s="160" t="s">
        <v>239</v>
      </c>
      <c r="C9" s="160" t="s">
        <v>239</v>
      </c>
      <c r="D9" s="160" t="s">
        <v>239</v>
      </c>
      <c r="E9" s="160">
        <v>1989.85</v>
      </c>
      <c r="F9" s="160">
        <v>2195.9299999999998</v>
      </c>
      <c r="G9" s="160">
        <v>2389</v>
      </c>
      <c r="H9" s="160">
        <v>2561.4899999999998</v>
      </c>
      <c r="I9" s="160">
        <v>2764.65</v>
      </c>
      <c r="J9" s="160">
        <v>2985.6</v>
      </c>
      <c r="K9" s="160">
        <v>3306.07</v>
      </c>
      <c r="L9" s="160">
        <v>3573.08</v>
      </c>
      <c r="M9" s="160">
        <v>3885.01</v>
      </c>
      <c r="N9" s="160">
        <v>4191.0200000000004</v>
      </c>
      <c r="O9" s="160">
        <v>4511.6499999999996</v>
      </c>
      <c r="P9" s="160">
        <v>4894.68</v>
      </c>
    </row>
    <row r="10" spans="1:22" ht="15" customHeight="1">
      <c r="A10" s="128" t="s">
        <v>65</v>
      </c>
      <c r="B10" s="160">
        <v>67</v>
      </c>
      <c r="C10" s="160">
        <v>67</v>
      </c>
      <c r="D10" s="160">
        <v>67</v>
      </c>
      <c r="E10" s="160">
        <v>68</v>
      </c>
      <c r="F10" s="160">
        <v>68</v>
      </c>
      <c r="G10" s="160">
        <v>68</v>
      </c>
      <c r="H10" s="160">
        <v>68</v>
      </c>
      <c r="I10" s="160">
        <v>68</v>
      </c>
      <c r="J10" s="160">
        <v>69</v>
      </c>
      <c r="K10" s="160">
        <v>69</v>
      </c>
      <c r="L10" s="160">
        <v>69</v>
      </c>
      <c r="M10" s="160">
        <v>69</v>
      </c>
      <c r="N10" s="160">
        <v>69.08</v>
      </c>
      <c r="O10" s="160">
        <v>69.099999999999994</v>
      </c>
      <c r="P10" s="160">
        <v>69.2</v>
      </c>
    </row>
    <row r="11" spans="1:22" ht="15" customHeight="1">
      <c r="A11" s="122"/>
      <c r="B11" s="160"/>
      <c r="C11" s="160"/>
      <c r="D11" s="160"/>
      <c r="E11" s="256"/>
      <c r="F11" s="256"/>
      <c r="G11" s="256"/>
      <c r="H11" s="256"/>
      <c r="I11" s="256"/>
      <c r="J11" s="256"/>
      <c r="K11" s="256"/>
      <c r="L11" s="256"/>
      <c r="M11" s="256"/>
      <c r="N11" s="256"/>
      <c r="O11" s="256"/>
      <c r="P11" s="256"/>
    </row>
    <row r="12" spans="1:22" ht="15" customHeight="1">
      <c r="A12" s="128" t="s">
        <v>248</v>
      </c>
      <c r="B12" s="160"/>
      <c r="C12" s="160"/>
      <c r="D12" s="160"/>
      <c r="E12" s="256"/>
      <c r="F12" s="256"/>
      <c r="G12" s="256"/>
      <c r="H12" s="256"/>
      <c r="I12" s="256"/>
      <c r="J12" s="256"/>
      <c r="K12" s="256"/>
      <c r="L12" s="256"/>
      <c r="M12" s="256"/>
      <c r="N12" s="256"/>
      <c r="O12" s="256"/>
      <c r="P12" s="256"/>
    </row>
    <row r="13" spans="1:22" ht="15" customHeight="1">
      <c r="A13" s="264" t="s">
        <v>119</v>
      </c>
      <c r="B13" s="165">
        <v>213897</v>
      </c>
      <c r="C13" s="16">
        <v>220810</v>
      </c>
      <c r="D13" s="16">
        <v>229702</v>
      </c>
      <c r="E13" s="16">
        <v>237769</v>
      </c>
      <c r="F13" s="16">
        <v>244083</v>
      </c>
      <c r="G13" s="16">
        <v>251394</v>
      </c>
      <c r="H13" s="16">
        <v>258019</v>
      </c>
      <c r="I13" s="16">
        <v>270751</v>
      </c>
      <c r="J13" s="16">
        <v>281458</v>
      </c>
      <c r="K13" s="16">
        <v>289867</v>
      </c>
      <c r="L13" s="16">
        <v>299242</v>
      </c>
      <c r="M13" s="16">
        <v>311903</v>
      </c>
      <c r="N13" s="16">
        <v>325036</v>
      </c>
      <c r="O13" s="16">
        <v>339405</v>
      </c>
      <c r="P13" s="16">
        <v>356037</v>
      </c>
    </row>
    <row r="14" spans="1:22" s="122" customFormat="1" ht="15" customHeight="1">
      <c r="A14" s="128" t="s">
        <v>302</v>
      </c>
      <c r="B14" s="160" t="s">
        <v>239</v>
      </c>
      <c r="C14" s="160" t="s">
        <v>239</v>
      </c>
      <c r="D14" s="160" t="s">
        <v>239</v>
      </c>
      <c r="E14" s="160">
        <v>2059.5700000000002</v>
      </c>
      <c r="F14" s="160">
        <v>2270.83</v>
      </c>
      <c r="G14" s="160">
        <v>2479.04</v>
      </c>
      <c r="H14" s="160">
        <v>2658.59</v>
      </c>
      <c r="I14" s="160">
        <v>2871.37</v>
      </c>
      <c r="J14" s="160">
        <v>3110.69</v>
      </c>
      <c r="K14" s="160">
        <v>3453.83</v>
      </c>
      <c r="L14" s="160">
        <v>3743.79</v>
      </c>
      <c r="M14" s="160">
        <v>4056.77</v>
      </c>
      <c r="N14" s="160">
        <v>4368</v>
      </c>
      <c r="O14" s="160">
        <v>4684.72</v>
      </c>
      <c r="P14" s="160">
        <v>5039.1099999999997</v>
      </c>
    </row>
    <row r="15" spans="1:22" ht="15" customHeight="1">
      <c r="A15" s="128" t="s">
        <v>65</v>
      </c>
      <c r="B15" s="160">
        <v>76</v>
      </c>
      <c r="C15" s="160">
        <v>75</v>
      </c>
      <c r="D15" s="160">
        <v>76</v>
      </c>
      <c r="E15" s="160">
        <v>76</v>
      </c>
      <c r="F15" s="160">
        <v>76</v>
      </c>
      <c r="G15" s="160">
        <v>76</v>
      </c>
      <c r="H15" s="160">
        <v>76</v>
      </c>
      <c r="I15" s="160">
        <v>76</v>
      </c>
      <c r="J15" s="160">
        <v>77</v>
      </c>
      <c r="K15" s="160">
        <v>77</v>
      </c>
      <c r="L15" s="160">
        <v>77</v>
      </c>
      <c r="M15" s="160">
        <v>76</v>
      </c>
      <c r="N15" s="160">
        <v>76.33</v>
      </c>
      <c r="O15" s="160">
        <v>76.3</v>
      </c>
      <c r="P15" s="160">
        <v>76.099999999999994</v>
      </c>
    </row>
    <row r="16" spans="1:22" ht="15" customHeight="1" thickBot="1">
      <c r="A16" s="147"/>
      <c r="B16" s="166"/>
      <c r="C16" s="166"/>
      <c r="D16" s="166"/>
      <c r="E16" s="166"/>
      <c r="F16" s="166"/>
      <c r="G16" s="166"/>
      <c r="H16" s="166"/>
      <c r="I16" s="166"/>
      <c r="J16" s="166"/>
      <c r="K16" s="166"/>
      <c r="L16" s="166"/>
      <c r="M16" s="166"/>
      <c r="N16" s="166"/>
      <c r="O16" s="166"/>
      <c r="P16" s="166"/>
    </row>
    <row r="17" spans="1:18" ht="15" customHeight="1">
      <c r="M17" s="7"/>
      <c r="N17" s="7"/>
      <c r="O17" s="7"/>
      <c r="P17" s="7"/>
      <c r="Q17" s="7"/>
      <c r="R17" s="7"/>
    </row>
    <row r="18" spans="1:18" ht="15.75" thickBot="1"/>
    <row r="19" spans="1:18">
      <c r="A19" s="406" t="s">
        <v>87</v>
      </c>
      <c r="B19" s="462">
        <v>2015</v>
      </c>
      <c r="C19" s="462">
        <v>2016</v>
      </c>
      <c r="D19" s="462">
        <v>2017</v>
      </c>
      <c r="E19" s="462">
        <v>2018</v>
      </c>
      <c r="F19" s="462">
        <v>2019</v>
      </c>
      <c r="G19" s="462">
        <v>2020</v>
      </c>
      <c r="H19" s="462">
        <v>2021</v>
      </c>
    </row>
    <row r="20" spans="1:18" ht="15.75" thickBot="1">
      <c r="A20" s="407"/>
      <c r="B20" s="421"/>
      <c r="C20" s="421"/>
      <c r="D20" s="421"/>
      <c r="E20" s="421"/>
      <c r="F20" s="421"/>
      <c r="G20" s="421"/>
      <c r="H20" s="421"/>
    </row>
    <row r="21" spans="1:18">
      <c r="A21" s="154"/>
      <c r="B21" s="126"/>
      <c r="C21" s="126"/>
      <c r="D21" s="126"/>
      <c r="E21" s="126"/>
      <c r="F21" s="126"/>
      <c r="G21" s="126"/>
      <c r="H21" s="126"/>
    </row>
    <row r="22" spans="1:18" ht="16.5">
      <c r="A22" s="128" t="s">
        <v>247</v>
      </c>
      <c r="B22" s="117"/>
      <c r="C22" s="117"/>
      <c r="D22" s="117"/>
      <c r="E22" s="117"/>
      <c r="F22" s="117"/>
      <c r="G22" s="117"/>
      <c r="H22" s="117"/>
      <c r="K22" s="350"/>
      <c r="L22" s="350"/>
    </row>
    <row r="23" spans="1:18">
      <c r="A23" s="264" t="s">
        <v>119</v>
      </c>
      <c r="B23" s="16">
        <v>1465525</v>
      </c>
      <c r="C23" s="16">
        <v>1574930</v>
      </c>
      <c r="D23" s="16">
        <v>1686741</v>
      </c>
      <c r="E23" s="16">
        <v>1796212</v>
      </c>
      <c r="F23" s="16">
        <v>1917087</v>
      </c>
      <c r="G23" s="16">
        <v>2020241</v>
      </c>
      <c r="H23" s="16">
        <v>2131485</v>
      </c>
      <c r="K23" s="350"/>
    </row>
    <row r="24" spans="1:18" s="122" customFormat="1" ht="16.5">
      <c r="A24" s="128" t="s">
        <v>302</v>
      </c>
      <c r="B24" s="160">
        <v>5318.07</v>
      </c>
      <c r="C24" s="160">
        <v>5696.13</v>
      </c>
      <c r="D24" s="160">
        <v>6151.07</v>
      </c>
      <c r="E24" s="160">
        <v>6854.42</v>
      </c>
      <c r="F24" s="160">
        <v>7503.23</v>
      </c>
      <c r="G24" s="160">
        <v>8099.17</v>
      </c>
      <c r="H24" s="160">
        <v>8775.1299999999992</v>
      </c>
    </row>
    <row r="25" spans="1:18">
      <c r="A25" s="128" t="s">
        <v>65</v>
      </c>
      <c r="B25" s="160">
        <v>69.2</v>
      </c>
      <c r="C25" s="160">
        <v>69.3</v>
      </c>
      <c r="D25" s="160">
        <v>69.400000000000006</v>
      </c>
      <c r="E25" s="160">
        <v>69.400000000000006</v>
      </c>
      <c r="F25" s="160">
        <v>69.48</v>
      </c>
      <c r="G25" s="160">
        <v>69.5</v>
      </c>
      <c r="H25" s="160">
        <v>69.41</v>
      </c>
    </row>
    <row r="26" spans="1:18">
      <c r="A26" s="154"/>
      <c r="B26" s="126"/>
      <c r="C26" s="126"/>
      <c r="D26" s="126"/>
      <c r="E26" s="126"/>
      <c r="F26" s="126"/>
      <c r="G26" s="126"/>
      <c r="H26" s="126"/>
    </row>
    <row r="27" spans="1:18" ht="16.5">
      <c r="A27" s="128" t="s">
        <v>248</v>
      </c>
      <c r="B27" s="117"/>
      <c r="C27" s="117"/>
      <c r="D27" s="117"/>
      <c r="E27" s="117"/>
      <c r="F27" s="117"/>
      <c r="G27" s="117"/>
      <c r="H27" s="117"/>
    </row>
    <row r="28" spans="1:18">
      <c r="A28" s="264" t="s">
        <v>119</v>
      </c>
      <c r="B28" s="16">
        <v>368120</v>
      </c>
      <c r="C28" s="16">
        <v>388626</v>
      </c>
      <c r="D28" s="16">
        <v>409292</v>
      </c>
      <c r="E28" s="16">
        <v>429529</v>
      </c>
      <c r="F28" s="16">
        <v>449867</v>
      </c>
      <c r="G28" s="16">
        <v>463068</v>
      </c>
      <c r="H28" s="16">
        <v>476168</v>
      </c>
    </row>
    <row r="29" spans="1:18" s="122" customFormat="1" ht="16.5">
      <c r="A29" s="128" t="s">
        <v>302</v>
      </c>
      <c r="B29" s="160">
        <v>5428.1</v>
      </c>
      <c r="C29" s="160">
        <v>5768.55</v>
      </c>
      <c r="D29" s="160">
        <v>6168.73</v>
      </c>
      <c r="E29" s="160">
        <v>6811.78</v>
      </c>
      <c r="F29" s="160">
        <v>7409.04</v>
      </c>
      <c r="G29" s="160">
        <v>7943.3</v>
      </c>
      <c r="H29" s="160">
        <v>8568.57</v>
      </c>
    </row>
    <row r="30" spans="1:18">
      <c r="A30" s="128" t="s">
        <v>65</v>
      </c>
      <c r="B30" s="160">
        <v>76</v>
      </c>
      <c r="C30" s="160">
        <v>75.900000000000006</v>
      </c>
      <c r="D30" s="160">
        <v>75.900000000000006</v>
      </c>
      <c r="E30" s="160">
        <v>75.900000000000006</v>
      </c>
      <c r="F30" s="160">
        <v>75.8</v>
      </c>
      <c r="G30" s="160">
        <v>75.78</v>
      </c>
      <c r="H30" s="160">
        <v>75.64</v>
      </c>
    </row>
    <row r="31" spans="1:18" ht="15.75" thickBot="1">
      <c r="A31" s="147"/>
      <c r="B31" s="166"/>
      <c r="C31" s="166"/>
      <c r="D31" s="166"/>
      <c r="E31" s="166"/>
      <c r="F31" s="166"/>
      <c r="G31" s="166"/>
      <c r="H31" s="166"/>
    </row>
    <row r="32" spans="1:18">
      <c r="A32" s="445" t="s">
        <v>16</v>
      </c>
      <c r="B32" s="445"/>
      <c r="C32" s="445"/>
      <c r="D32" s="445"/>
      <c r="E32" s="445"/>
      <c r="F32" s="445"/>
      <c r="G32" s="445"/>
      <c r="H32" s="445"/>
      <c r="I32" s="445"/>
      <c r="J32" s="445"/>
    </row>
    <row r="33" spans="1:12">
      <c r="A33" s="339" t="s">
        <v>283</v>
      </c>
      <c r="B33" s="221"/>
      <c r="C33" s="221"/>
      <c r="D33" s="221"/>
      <c r="E33" s="221"/>
      <c r="F33" s="221"/>
      <c r="G33" s="221"/>
      <c r="H33" s="221"/>
      <c r="I33" s="221"/>
      <c r="J33" s="221"/>
    </row>
    <row r="34" spans="1:12">
      <c r="A34" s="467" t="s">
        <v>196</v>
      </c>
      <c r="B34" s="467"/>
      <c r="C34" s="467"/>
      <c r="D34" s="467"/>
      <c r="E34" s="467"/>
      <c r="F34" s="467"/>
      <c r="G34" s="467"/>
      <c r="H34" s="467"/>
      <c r="I34" s="467"/>
      <c r="J34" s="467"/>
      <c r="K34" s="467"/>
      <c r="L34" s="467"/>
    </row>
    <row r="35" spans="1:12">
      <c r="A35" s="468" t="s">
        <v>198</v>
      </c>
      <c r="B35" s="468"/>
      <c r="C35" s="468"/>
      <c r="D35" s="468"/>
      <c r="E35" s="468"/>
      <c r="F35" s="468"/>
      <c r="G35" s="468"/>
      <c r="H35" s="468"/>
      <c r="I35" s="468"/>
      <c r="J35" s="468"/>
      <c r="K35" s="468"/>
      <c r="L35" s="468"/>
    </row>
    <row r="36" spans="1:12">
      <c r="A36" s="468" t="s">
        <v>304</v>
      </c>
      <c r="B36" s="468"/>
      <c r="C36" s="468"/>
      <c r="D36" s="468"/>
      <c r="E36" s="468"/>
      <c r="F36" s="468"/>
      <c r="G36" s="468"/>
      <c r="H36" s="468"/>
      <c r="I36" s="468"/>
      <c r="J36" s="468"/>
      <c r="K36" s="468"/>
      <c r="L36" s="468"/>
    </row>
    <row r="37" spans="1:12">
      <c r="A37" s="364" t="s">
        <v>321</v>
      </c>
      <c r="B37" s="342"/>
      <c r="C37" s="342"/>
      <c r="D37" s="342"/>
      <c r="E37" s="342"/>
      <c r="F37" s="342"/>
      <c r="G37" s="342"/>
      <c r="H37" s="342"/>
      <c r="I37" s="342"/>
      <c r="J37" s="342"/>
      <c r="K37" s="342"/>
      <c r="L37" s="342"/>
    </row>
    <row r="38" spans="1:12">
      <c r="A38" s="365" t="s">
        <v>322</v>
      </c>
      <c r="B38" s="342"/>
      <c r="C38" s="342"/>
      <c r="D38" s="342"/>
      <c r="E38" s="342"/>
      <c r="F38" s="342"/>
      <c r="G38" s="342"/>
      <c r="H38" s="342"/>
      <c r="I38" s="342"/>
      <c r="J38" s="342"/>
      <c r="K38" s="342"/>
      <c r="L38" s="342"/>
    </row>
  </sheetData>
  <mergeCells count="30">
    <mergeCell ref="A34:L34"/>
    <mergeCell ref="A35:L35"/>
    <mergeCell ref="A36:L36"/>
    <mergeCell ref="A2:P2"/>
    <mergeCell ref="A3:J3"/>
    <mergeCell ref="N4:N5"/>
    <mergeCell ref="B19:B20"/>
    <mergeCell ref="F19:F20"/>
    <mergeCell ref="A19:A20"/>
    <mergeCell ref="P4:P5"/>
    <mergeCell ref="H4:H5"/>
    <mergeCell ref="G19:G20"/>
    <mergeCell ref="C19:C20"/>
    <mergeCell ref="O4:O5"/>
    <mergeCell ref="M4:M5"/>
    <mergeCell ref="D19:D20"/>
    <mergeCell ref="H19:H20"/>
    <mergeCell ref="A32:J32"/>
    <mergeCell ref="G4:G5"/>
    <mergeCell ref="L4:L5"/>
    <mergeCell ref="I4:I5"/>
    <mergeCell ref="K4:K5"/>
    <mergeCell ref="F4:F5"/>
    <mergeCell ref="J4:J5"/>
    <mergeCell ref="E19:E20"/>
    <mergeCell ref="A4:A5"/>
    <mergeCell ref="B4:B5"/>
    <mergeCell ref="C4:C5"/>
    <mergeCell ref="D4:D5"/>
    <mergeCell ref="E4:E5"/>
  </mergeCells>
  <phoneticPr fontId="0" type="noConversion"/>
  <hyperlinks>
    <hyperlink ref="A1" location="Índice!A1" display="Regresar" xr:uid="{00000000-0004-0000-0F00-000000000000}"/>
  </hyperlinks>
  <printOptions horizontalCentered="1" gridLinesSet="0"/>
  <pageMargins left="0.27559055118110237" right="0.27559055118110237" top="0.39370078740157483" bottom="0" header="0" footer="0"/>
  <pageSetup scale="9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syncVertical="1" syncRef="A1" transitionEvaluation="1" codeName="Hoja17">
    <pageSetUpPr fitToPage="1"/>
  </sheetPr>
  <dimension ref="A1:W86"/>
  <sheetViews>
    <sheetView showGridLines="0" zoomScaleNormal="100" zoomScaleSheetLayoutView="49" workbookViewId="0"/>
  </sheetViews>
  <sheetFormatPr baseColWidth="10" defaultColWidth="9.77734375" defaultRowHeight="15"/>
  <cols>
    <col min="1" max="1" width="25.5546875" style="119" customWidth="1"/>
    <col min="2" max="2" width="12.6640625" style="119" customWidth="1"/>
    <col min="3" max="3" width="6.88671875" style="119" customWidth="1"/>
    <col min="4" max="4" width="1.6640625" style="119" customWidth="1"/>
    <col min="5" max="5" width="11.77734375" style="119" customWidth="1"/>
    <col min="6" max="6" width="6.77734375" style="119" customWidth="1"/>
    <col min="7" max="7" width="2.21875" style="119" customWidth="1"/>
    <col min="8" max="8" width="10.44140625" style="119" customWidth="1"/>
    <col min="9" max="9" width="7.21875" style="119" bestFit="1" customWidth="1"/>
    <col min="10" max="10" width="1.44140625" style="119" customWidth="1"/>
    <col min="11" max="11" width="10.6640625" style="119" customWidth="1"/>
    <col min="12" max="12" width="7.21875" style="119" bestFit="1" customWidth="1"/>
    <col min="13" max="13" width="1.5546875" style="119" customWidth="1"/>
    <col min="14" max="14" width="10.6640625" style="119" customWidth="1"/>
    <col min="15" max="15" width="8.33203125" style="119" customWidth="1"/>
    <col min="16" max="16" width="1.5546875" style="119" customWidth="1"/>
    <col min="17" max="17" width="11" style="119" bestFit="1" customWidth="1"/>
    <col min="18" max="18" width="8" style="119" customWidth="1"/>
    <col min="19" max="19" width="1.77734375" style="119" customWidth="1"/>
    <col min="20" max="20" width="13.33203125" style="119" bestFit="1" customWidth="1"/>
    <col min="21" max="21" width="8" style="119" customWidth="1"/>
    <col min="22" max="23" width="10.88671875" style="119" bestFit="1" customWidth="1"/>
    <col min="24" max="16384" width="9.77734375" style="119"/>
  </cols>
  <sheetData>
    <row r="1" spans="1:21" s="113" customFormat="1">
      <c r="A1" s="72" t="s">
        <v>134</v>
      </c>
    </row>
    <row r="2" spans="1:21" s="113" customFormat="1" ht="12.75" customHeight="1">
      <c r="A2" s="474" t="s">
        <v>183</v>
      </c>
      <c r="B2" s="474"/>
      <c r="C2" s="474"/>
      <c r="D2" s="474"/>
      <c r="E2" s="474"/>
      <c r="F2" s="474"/>
      <c r="G2" s="474"/>
      <c r="H2" s="474"/>
      <c r="I2" s="474"/>
      <c r="J2" s="474"/>
      <c r="K2" s="474"/>
      <c r="L2" s="474"/>
      <c r="M2" s="474"/>
      <c r="N2" s="474"/>
      <c r="O2" s="474"/>
      <c r="P2" s="474"/>
      <c r="Q2" s="474"/>
      <c r="R2" s="474"/>
      <c r="S2" s="474"/>
      <c r="T2" s="474"/>
      <c r="U2" s="474"/>
    </row>
    <row r="3" spans="1:21" s="113" customFormat="1" ht="30.75" customHeight="1" thickBot="1">
      <c r="A3" s="424" t="s">
        <v>258</v>
      </c>
      <c r="B3" s="424"/>
      <c r="C3" s="424"/>
      <c r="D3" s="424"/>
      <c r="E3" s="424"/>
      <c r="F3" s="424"/>
      <c r="G3" s="424"/>
      <c r="H3" s="424"/>
      <c r="I3" s="424"/>
      <c r="J3" s="424"/>
      <c r="K3" s="424"/>
      <c r="L3" s="424"/>
      <c r="M3" s="424"/>
      <c r="N3" s="424"/>
      <c r="O3" s="424"/>
      <c r="P3" s="424"/>
      <c r="Q3" s="424"/>
      <c r="R3" s="424"/>
      <c r="S3" s="213"/>
    </row>
    <row r="4" spans="1:21" ht="15.75" customHeight="1" thickBot="1">
      <c r="A4" s="470" t="s">
        <v>87</v>
      </c>
      <c r="B4" s="408">
        <v>2000</v>
      </c>
      <c r="C4" s="408"/>
      <c r="D4" s="215"/>
      <c r="E4" s="408">
        <v>2001</v>
      </c>
      <c r="F4" s="408"/>
      <c r="G4" s="215"/>
      <c r="H4" s="408">
        <v>2002</v>
      </c>
      <c r="I4" s="408"/>
      <c r="J4" s="71"/>
      <c r="K4" s="408">
        <v>2003</v>
      </c>
      <c r="L4" s="408"/>
      <c r="M4" s="71"/>
      <c r="N4" s="408">
        <v>2004</v>
      </c>
      <c r="O4" s="408"/>
      <c r="P4" s="215"/>
      <c r="Q4" s="408">
        <v>2005</v>
      </c>
      <c r="R4" s="408"/>
      <c r="S4" s="215"/>
      <c r="T4" s="408">
        <v>2006</v>
      </c>
      <c r="U4" s="408"/>
    </row>
    <row r="5" spans="1:21" ht="15.75" customHeight="1">
      <c r="A5" s="476"/>
      <c r="B5" s="477" t="s">
        <v>126</v>
      </c>
      <c r="C5" s="215" t="s">
        <v>66</v>
      </c>
      <c r="D5" s="216"/>
      <c r="E5" s="472" t="s">
        <v>126</v>
      </c>
      <c r="F5" s="92" t="s">
        <v>66</v>
      </c>
      <c r="G5" s="216"/>
      <c r="H5" s="472" t="s">
        <v>126</v>
      </c>
      <c r="I5" s="92" t="s">
        <v>66</v>
      </c>
      <c r="J5" s="216"/>
      <c r="K5" s="472" t="s">
        <v>126</v>
      </c>
      <c r="L5" s="475" t="s">
        <v>66</v>
      </c>
      <c r="M5" s="216"/>
      <c r="N5" s="472" t="s">
        <v>126</v>
      </c>
      <c r="O5" s="475" t="s">
        <v>66</v>
      </c>
      <c r="P5" s="216"/>
      <c r="Q5" s="472" t="s">
        <v>126</v>
      </c>
      <c r="R5" s="472" t="s">
        <v>66</v>
      </c>
      <c r="S5" s="216"/>
      <c r="T5" s="472" t="s">
        <v>126</v>
      </c>
      <c r="U5" s="472" t="s">
        <v>66</v>
      </c>
    </row>
    <row r="6" spans="1:21" ht="15.75" customHeight="1" thickBot="1">
      <c r="A6" s="471"/>
      <c r="B6" s="473"/>
      <c r="C6" s="214"/>
      <c r="D6" s="214"/>
      <c r="E6" s="473"/>
      <c r="F6" s="88"/>
      <c r="G6" s="214"/>
      <c r="H6" s="473"/>
      <c r="I6" s="88"/>
      <c r="J6" s="214"/>
      <c r="K6" s="473"/>
      <c r="L6" s="421"/>
      <c r="M6" s="214"/>
      <c r="N6" s="473"/>
      <c r="O6" s="421"/>
      <c r="P6" s="214"/>
      <c r="Q6" s="473"/>
      <c r="R6" s="473"/>
      <c r="S6" s="214"/>
      <c r="T6" s="473"/>
      <c r="U6" s="473"/>
    </row>
    <row r="7" spans="1:21" ht="15.75" customHeight="1">
      <c r="A7" s="122"/>
      <c r="B7" s="122"/>
      <c r="C7" s="122"/>
      <c r="D7" s="122"/>
      <c r="E7" s="122"/>
      <c r="F7" s="122"/>
      <c r="G7" s="122"/>
      <c r="H7" s="122"/>
      <c r="I7" s="122"/>
      <c r="J7" s="122"/>
      <c r="K7" s="122"/>
      <c r="L7" s="122"/>
      <c r="M7" s="122"/>
      <c r="N7" s="122"/>
      <c r="O7" s="122"/>
      <c r="P7" s="122"/>
      <c r="Q7" s="92"/>
      <c r="R7" s="92"/>
      <c r="S7" s="216"/>
      <c r="T7" s="92"/>
      <c r="U7" s="92"/>
    </row>
    <row r="8" spans="1:21" ht="15.75" customHeight="1">
      <c r="A8" s="128" t="s">
        <v>123</v>
      </c>
      <c r="B8" s="167">
        <v>50166</v>
      </c>
      <c r="C8" s="168">
        <v>100</v>
      </c>
      <c r="D8" s="168"/>
      <c r="E8" s="167">
        <v>51066</v>
      </c>
      <c r="F8" s="168">
        <v>100</v>
      </c>
      <c r="G8" s="168"/>
      <c r="H8" s="167">
        <v>49226</v>
      </c>
      <c r="I8" s="168">
        <v>100</v>
      </c>
      <c r="J8" s="168"/>
      <c r="K8" s="167">
        <v>54690</v>
      </c>
      <c r="L8" s="168">
        <v>100</v>
      </c>
      <c r="M8" s="168"/>
      <c r="N8" s="167">
        <v>57075</v>
      </c>
      <c r="O8" s="168">
        <v>100</v>
      </c>
      <c r="P8" s="168"/>
      <c r="Q8" s="169">
        <v>58336</v>
      </c>
      <c r="R8" s="170">
        <v>100</v>
      </c>
      <c r="S8" s="170"/>
      <c r="T8" s="169">
        <v>59054</v>
      </c>
      <c r="U8" s="170">
        <v>100</v>
      </c>
    </row>
    <row r="9" spans="1:21" ht="15.75" customHeight="1">
      <c r="A9" s="122"/>
      <c r="B9" s="164"/>
      <c r="C9" s="168"/>
      <c r="D9" s="168"/>
      <c r="E9" s="168"/>
      <c r="F9" s="164"/>
      <c r="G9" s="164"/>
      <c r="H9" s="171"/>
      <c r="I9" s="168"/>
      <c r="J9" s="168"/>
      <c r="K9" s="172"/>
      <c r="L9" s="170"/>
      <c r="M9" s="170"/>
      <c r="N9" s="173"/>
      <c r="O9" s="170"/>
      <c r="P9" s="170"/>
      <c r="Q9" s="169"/>
      <c r="R9" s="170"/>
      <c r="S9" s="170"/>
      <c r="T9" s="169"/>
      <c r="U9" s="170"/>
    </row>
    <row r="10" spans="1:21" ht="15.75" customHeight="1">
      <c r="A10" s="128" t="s">
        <v>67</v>
      </c>
      <c r="B10" s="174">
        <v>112485259</v>
      </c>
      <c r="C10" s="168">
        <v>100</v>
      </c>
      <c r="D10" s="168"/>
      <c r="E10" s="174">
        <v>122557915</v>
      </c>
      <c r="F10" s="168">
        <v>100</v>
      </c>
      <c r="G10" s="168"/>
      <c r="H10" s="174">
        <v>123570610.2</v>
      </c>
      <c r="I10" s="168">
        <v>100</v>
      </c>
      <c r="J10" s="168"/>
      <c r="K10" s="174">
        <v>142483573.59999999</v>
      </c>
      <c r="L10" s="170">
        <v>100</v>
      </c>
      <c r="M10" s="170"/>
      <c r="N10" s="169">
        <v>154005925.80000001</v>
      </c>
      <c r="O10" s="170">
        <v>100</v>
      </c>
      <c r="P10" s="170"/>
      <c r="Q10" s="169">
        <v>162732744.40000001</v>
      </c>
      <c r="R10" s="170">
        <v>99.99</v>
      </c>
      <c r="S10" s="170"/>
      <c r="T10" s="169">
        <v>165520241.44</v>
      </c>
      <c r="U10" s="170">
        <v>100</v>
      </c>
    </row>
    <row r="11" spans="1:21" ht="15.75" customHeight="1">
      <c r="A11" s="122"/>
      <c r="B11" s="164"/>
      <c r="C11" s="164"/>
      <c r="D11" s="164"/>
      <c r="E11" s="168"/>
      <c r="F11" s="164"/>
      <c r="G11" s="164"/>
      <c r="H11" s="171"/>
      <c r="I11" s="164"/>
      <c r="J11" s="164"/>
      <c r="K11" s="172"/>
      <c r="L11" s="164"/>
      <c r="M11" s="164"/>
      <c r="N11" s="175"/>
      <c r="O11" s="164"/>
      <c r="P11" s="164"/>
      <c r="Q11" s="175"/>
      <c r="R11" s="164"/>
      <c r="S11" s="164"/>
      <c r="T11" s="175"/>
      <c r="U11" s="164"/>
    </row>
    <row r="12" spans="1:21" ht="15.75" customHeight="1">
      <c r="A12" s="128" t="s">
        <v>95</v>
      </c>
      <c r="B12" s="164"/>
      <c r="C12" s="164"/>
      <c r="D12" s="164"/>
      <c r="E12" s="168"/>
      <c r="F12" s="164"/>
      <c r="G12" s="164"/>
      <c r="H12" s="171"/>
      <c r="I12" s="164"/>
      <c r="J12" s="164"/>
      <c r="K12" s="172"/>
      <c r="L12" s="164"/>
      <c r="M12" s="164"/>
      <c r="N12" s="175"/>
      <c r="O12" s="164"/>
      <c r="P12" s="164"/>
      <c r="Q12" s="175"/>
      <c r="R12" s="164"/>
      <c r="S12" s="164"/>
      <c r="T12" s="175"/>
      <c r="U12" s="164"/>
    </row>
    <row r="13" spans="1:21" ht="15.75" customHeight="1">
      <c r="A13" s="128" t="s">
        <v>68</v>
      </c>
      <c r="B13" s="176">
        <v>251</v>
      </c>
      <c r="C13" s="168">
        <v>0.5</v>
      </c>
      <c r="D13" s="168"/>
      <c r="E13" s="176">
        <v>252</v>
      </c>
      <c r="F13" s="168">
        <v>0.49</v>
      </c>
      <c r="G13" s="168"/>
      <c r="H13" s="177">
        <v>212</v>
      </c>
      <c r="I13" s="178">
        <v>0.43</v>
      </c>
      <c r="J13" s="178"/>
      <c r="K13" s="179">
        <v>191</v>
      </c>
      <c r="L13" s="178">
        <v>0.35</v>
      </c>
      <c r="M13" s="178"/>
      <c r="N13" s="169">
        <v>185</v>
      </c>
      <c r="O13" s="178">
        <v>0.32</v>
      </c>
      <c r="P13" s="178"/>
      <c r="Q13" s="173">
        <v>215</v>
      </c>
      <c r="R13" s="178">
        <v>0.37</v>
      </c>
      <c r="S13" s="178"/>
      <c r="T13" s="174">
        <v>240</v>
      </c>
      <c r="U13" s="178">
        <v>0.4064076946523521</v>
      </c>
    </row>
    <row r="14" spans="1:21" ht="15.75" customHeight="1">
      <c r="A14" s="128" t="s">
        <v>69</v>
      </c>
      <c r="B14" s="174">
        <v>552717</v>
      </c>
      <c r="C14" s="164">
        <v>0.49</v>
      </c>
      <c r="D14" s="164"/>
      <c r="E14" s="174">
        <v>597330</v>
      </c>
      <c r="F14" s="164">
        <v>0.49</v>
      </c>
      <c r="G14" s="164"/>
      <c r="H14" s="179">
        <v>527665</v>
      </c>
      <c r="I14" s="178">
        <v>0.43</v>
      </c>
      <c r="J14" s="178"/>
      <c r="K14" s="180">
        <v>494865</v>
      </c>
      <c r="L14" s="178">
        <v>0.35</v>
      </c>
      <c r="M14" s="178"/>
      <c r="N14" s="181">
        <v>496170</v>
      </c>
      <c r="O14" s="178">
        <v>0.32</v>
      </c>
      <c r="P14" s="178"/>
      <c r="Q14" s="181">
        <v>597353.4</v>
      </c>
      <c r="R14" s="178">
        <v>0.37</v>
      </c>
      <c r="S14" s="178"/>
      <c r="T14" s="182">
        <v>673508.6</v>
      </c>
      <c r="U14" s="178">
        <v>0.40690407054785649</v>
      </c>
    </row>
    <row r="15" spans="1:21" ht="15.75" customHeight="1">
      <c r="A15" s="122"/>
      <c r="B15" s="164"/>
      <c r="C15" s="164"/>
      <c r="D15" s="164"/>
      <c r="E15" s="168"/>
      <c r="F15" s="164"/>
      <c r="G15" s="164"/>
      <c r="H15" s="177"/>
      <c r="I15" s="164"/>
      <c r="J15" s="164"/>
      <c r="K15" s="179"/>
      <c r="L15" s="164"/>
      <c r="M15" s="164"/>
      <c r="N15" s="183"/>
      <c r="O15" s="164"/>
      <c r="P15" s="164"/>
      <c r="Q15" s="175"/>
      <c r="R15" s="164"/>
      <c r="S15" s="164"/>
      <c r="T15" s="175"/>
      <c r="U15" s="164"/>
    </row>
    <row r="16" spans="1:21" ht="15.75" customHeight="1">
      <c r="A16" s="128" t="s">
        <v>124</v>
      </c>
      <c r="B16" s="164"/>
      <c r="C16" s="164"/>
      <c r="D16" s="164"/>
      <c r="E16" s="168"/>
      <c r="F16" s="164"/>
      <c r="G16" s="164"/>
      <c r="H16" s="177"/>
      <c r="I16" s="164"/>
      <c r="J16" s="164"/>
      <c r="K16" s="179"/>
      <c r="L16" s="164"/>
      <c r="M16" s="164"/>
      <c r="N16" s="183"/>
      <c r="O16" s="164"/>
      <c r="P16" s="164"/>
      <c r="Q16" s="175"/>
      <c r="R16" s="164"/>
      <c r="S16" s="164"/>
      <c r="T16" s="175"/>
      <c r="U16" s="164"/>
    </row>
    <row r="17" spans="1:23" ht="15.75" customHeight="1">
      <c r="A17" s="128" t="s">
        <v>68</v>
      </c>
      <c r="B17" s="184">
        <v>10091</v>
      </c>
      <c r="C17" s="164">
        <v>20.12</v>
      </c>
      <c r="D17" s="164"/>
      <c r="E17" s="176">
        <v>9543</v>
      </c>
      <c r="F17" s="164">
        <v>18.690000000000001</v>
      </c>
      <c r="G17" s="164"/>
      <c r="H17" s="177">
        <v>8413</v>
      </c>
      <c r="I17" s="178">
        <v>17.09</v>
      </c>
      <c r="J17" s="178"/>
      <c r="K17" s="179">
        <v>8988</v>
      </c>
      <c r="L17" s="178">
        <v>16.43</v>
      </c>
      <c r="M17" s="178"/>
      <c r="N17" s="169">
        <v>8623</v>
      </c>
      <c r="O17" s="178">
        <v>15.11</v>
      </c>
      <c r="P17" s="178"/>
      <c r="Q17" s="173">
        <v>9006</v>
      </c>
      <c r="R17" s="178">
        <v>15.44</v>
      </c>
      <c r="S17" s="178"/>
      <c r="T17" s="174">
        <v>9068</v>
      </c>
      <c r="U17" s="178">
        <v>15.355437396281369</v>
      </c>
    </row>
    <row r="18" spans="1:23" ht="15.75" customHeight="1">
      <c r="A18" s="128" t="s">
        <v>69</v>
      </c>
      <c r="B18" s="174">
        <v>22576631</v>
      </c>
      <c r="C18" s="164">
        <v>20.07</v>
      </c>
      <c r="D18" s="164"/>
      <c r="E18" s="174">
        <v>22843899</v>
      </c>
      <c r="F18" s="164">
        <v>18.64</v>
      </c>
      <c r="G18" s="164"/>
      <c r="H18" s="185">
        <v>21104824.799999997</v>
      </c>
      <c r="I18" s="178">
        <v>17.079999999999998</v>
      </c>
      <c r="J18" s="178"/>
      <c r="K18" s="185">
        <v>23376772</v>
      </c>
      <c r="L18" s="178">
        <v>16.41</v>
      </c>
      <c r="M18" s="178"/>
      <c r="N18" s="169">
        <v>23260269.600000001</v>
      </c>
      <c r="O18" s="178">
        <v>15.1</v>
      </c>
      <c r="P18" s="178"/>
      <c r="Q18" s="173">
        <v>25491750</v>
      </c>
      <c r="R18" s="178">
        <v>15.66</v>
      </c>
      <c r="S18" s="178"/>
      <c r="T18" s="185">
        <v>25036466.337582942</v>
      </c>
      <c r="U18" s="178">
        <v>15.125924249366502</v>
      </c>
    </row>
    <row r="19" spans="1:23" ht="15.75" customHeight="1">
      <c r="A19" s="122"/>
      <c r="B19" s="164"/>
      <c r="C19" s="164"/>
      <c r="D19" s="164"/>
      <c r="E19" s="168"/>
      <c r="F19" s="164"/>
      <c r="G19" s="164"/>
      <c r="H19" s="177"/>
      <c r="I19" s="164"/>
      <c r="J19" s="164"/>
      <c r="K19" s="179"/>
      <c r="L19" s="164"/>
      <c r="M19" s="164"/>
      <c r="N19" s="183"/>
      <c r="O19" s="164"/>
      <c r="P19" s="164"/>
      <c r="Q19" s="173"/>
      <c r="R19" s="186"/>
      <c r="S19" s="186"/>
      <c r="T19" s="173"/>
      <c r="U19" s="186"/>
    </row>
    <row r="20" spans="1:23" ht="15.75" customHeight="1">
      <c r="A20" s="128" t="s">
        <v>125</v>
      </c>
      <c r="B20" s="164"/>
      <c r="C20" s="164"/>
      <c r="D20" s="164"/>
      <c r="E20" s="168"/>
      <c r="F20" s="164"/>
      <c r="G20" s="164"/>
      <c r="H20" s="177"/>
      <c r="I20" s="164"/>
      <c r="J20" s="164"/>
      <c r="K20" s="179"/>
      <c r="L20" s="164"/>
      <c r="M20" s="164"/>
      <c r="N20" s="183"/>
      <c r="O20" s="164"/>
      <c r="P20" s="164"/>
      <c r="Q20" s="173"/>
      <c r="R20" s="186"/>
      <c r="S20" s="186"/>
      <c r="T20" s="173"/>
      <c r="U20" s="186"/>
    </row>
    <row r="21" spans="1:23" ht="15.75" customHeight="1">
      <c r="A21" s="128" t="s">
        <v>68</v>
      </c>
      <c r="B21" s="187">
        <v>39824</v>
      </c>
      <c r="C21" s="164">
        <v>79.38</v>
      </c>
      <c r="D21" s="164"/>
      <c r="E21" s="187">
        <v>41271</v>
      </c>
      <c r="F21" s="164">
        <v>80.819999999999993</v>
      </c>
      <c r="G21" s="164"/>
      <c r="H21" s="177">
        <v>40601</v>
      </c>
      <c r="I21" s="178">
        <v>82.48</v>
      </c>
      <c r="J21" s="178"/>
      <c r="K21" s="179">
        <v>45511</v>
      </c>
      <c r="L21" s="178">
        <v>83.22</v>
      </c>
      <c r="M21" s="178"/>
      <c r="N21" s="169">
        <v>48267</v>
      </c>
      <c r="O21" s="178">
        <v>84.57</v>
      </c>
      <c r="P21" s="178"/>
      <c r="Q21" s="173">
        <v>49115</v>
      </c>
      <c r="R21" s="178">
        <v>84.19</v>
      </c>
      <c r="S21" s="178"/>
      <c r="T21" s="173">
        <v>49746</v>
      </c>
      <c r="U21" s="178">
        <v>84.238154909066282</v>
      </c>
    </row>
    <row r="22" spans="1:23" ht="15.75" customHeight="1">
      <c r="A22" s="128" t="s">
        <v>69</v>
      </c>
      <c r="B22" s="174">
        <v>89355911</v>
      </c>
      <c r="C22" s="164">
        <v>79.44</v>
      </c>
      <c r="D22" s="164"/>
      <c r="E22" s="174">
        <v>99116686</v>
      </c>
      <c r="F22" s="164">
        <v>80.87</v>
      </c>
      <c r="G22" s="164"/>
      <c r="H22" s="188">
        <v>101938120.40000001</v>
      </c>
      <c r="I22" s="178">
        <v>82.49</v>
      </c>
      <c r="J22" s="178"/>
      <c r="K22" s="185">
        <v>118611936.59999999</v>
      </c>
      <c r="L22" s="178">
        <v>83.25</v>
      </c>
      <c r="M22" s="178"/>
      <c r="N22" s="169">
        <v>130249486.2</v>
      </c>
      <c r="O22" s="178">
        <v>84.57</v>
      </c>
      <c r="P22" s="178"/>
      <c r="Q22" s="169">
        <v>136643641</v>
      </c>
      <c r="R22" s="178">
        <v>83.96</v>
      </c>
      <c r="S22" s="178"/>
      <c r="T22" s="169">
        <v>139810266.50241706</v>
      </c>
      <c r="U22" s="178">
        <v>84.467171680085642</v>
      </c>
    </row>
    <row r="23" spans="1:23" ht="15.75" customHeight="1" thickBot="1">
      <c r="A23" s="166"/>
      <c r="B23" s="189"/>
      <c r="C23" s="189"/>
      <c r="D23" s="189"/>
      <c r="E23" s="189"/>
      <c r="F23" s="190"/>
      <c r="G23" s="190"/>
      <c r="H23" s="189"/>
      <c r="I23" s="189"/>
      <c r="J23" s="189"/>
      <c r="K23" s="189"/>
      <c r="L23" s="189"/>
      <c r="M23" s="189"/>
      <c r="N23" s="166"/>
      <c r="O23" s="166"/>
      <c r="P23" s="166"/>
      <c r="Q23" s="166"/>
      <c r="R23" s="166"/>
      <c r="S23" s="166"/>
      <c r="T23" s="166"/>
      <c r="U23" s="166"/>
    </row>
    <row r="24" spans="1:23" ht="15.75" customHeight="1">
      <c r="A24" s="122"/>
      <c r="B24" s="191"/>
      <c r="C24" s="191"/>
      <c r="D24" s="191"/>
      <c r="E24" s="191"/>
      <c r="F24" s="192"/>
      <c r="G24" s="192"/>
      <c r="H24" s="191"/>
      <c r="I24" s="191"/>
      <c r="J24" s="191"/>
      <c r="K24" s="191"/>
      <c r="L24" s="191"/>
      <c r="M24" s="191"/>
      <c r="N24" s="122"/>
      <c r="O24" s="122"/>
      <c r="P24" s="122"/>
    </row>
    <row r="25" spans="1:23" ht="15.75" customHeight="1" thickBot="1">
      <c r="A25" s="193"/>
      <c r="B25" s="193"/>
      <c r="C25" s="193"/>
      <c r="D25" s="193"/>
      <c r="E25" s="193"/>
      <c r="F25" s="193"/>
      <c r="G25" s="193"/>
      <c r="H25" s="193"/>
      <c r="I25" s="193"/>
      <c r="J25" s="193"/>
      <c r="K25" s="193"/>
      <c r="L25" s="193"/>
      <c r="M25" s="193"/>
      <c r="N25" s="193"/>
      <c r="O25" s="193"/>
      <c r="P25" s="193"/>
    </row>
    <row r="26" spans="1:23" ht="15.75" customHeight="1" thickBot="1">
      <c r="A26" s="470" t="s">
        <v>87</v>
      </c>
      <c r="B26" s="408">
        <v>2007</v>
      </c>
      <c r="C26" s="408"/>
      <c r="D26" s="215"/>
      <c r="E26" s="408">
        <v>2008</v>
      </c>
      <c r="F26" s="408"/>
      <c r="G26" s="215"/>
      <c r="H26" s="408">
        <v>2009</v>
      </c>
      <c r="I26" s="408"/>
      <c r="J26" s="71"/>
      <c r="K26" s="408">
        <v>2010</v>
      </c>
      <c r="L26" s="408"/>
      <c r="M26" s="71"/>
      <c r="N26" s="408">
        <v>2011</v>
      </c>
      <c r="O26" s="408"/>
      <c r="P26" s="215"/>
      <c r="Q26" s="408">
        <v>2012</v>
      </c>
      <c r="R26" s="408"/>
      <c r="S26" s="215"/>
      <c r="T26" s="408">
        <v>2013</v>
      </c>
      <c r="U26" s="408"/>
    </row>
    <row r="27" spans="1:23" ht="15.75" customHeight="1" thickBot="1">
      <c r="A27" s="471"/>
      <c r="B27" s="88" t="s">
        <v>126</v>
      </c>
      <c r="C27" s="88" t="s">
        <v>66</v>
      </c>
      <c r="D27" s="214"/>
      <c r="E27" s="88" t="s">
        <v>126</v>
      </c>
      <c r="F27" s="88" t="s">
        <v>66</v>
      </c>
      <c r="G27" s="214"/>
      <c r="H27" s="88" t="s">
        <v>126</v>
      </c>
      <c r="I27" s="88" t="s">
        <v>66</v>
      </c>
      <c r="J27" s="214"/>
      <c r="K27" s="88" t="s">
        <v>126</v>
      </c>
      <c r="L27" s="88" t="s">
        <v>66</v>
      </c>
      <c r="M27" s="214"/>
      <c r="N27" s="88" t="s">
        <v>126</v>
      </c>
      <c r="O27" s="88" t="s">
        <v>66</v>
      </c>
      <c r="P27" s="214"/>
      <c r="Q27" s="88" t="s">
        <v>126</v>
      </c>
      <c r="R27" s="88" t="s">
        <v>66</v>
      </c>
      <c r="S27" s="214"/>
      <c r="T27" s="88" t="s">
        <v>126</v>
      </c>
      <c r="U27" s="88" t="s">
        <v>66</v>
      </c>
    </row>
    <row r="28" spans="1:23" ht="15.75" customHeight="1">
      <c r="A28" s="128" t="s">
        <v>127</v>
      </c>
      <c r="B28" s="185">
        <v>63076</v>
      </c>
      <c r="C28" s="170">
        <v>100</v>
      </c>
      <c r="D28" s="170"/>
      <c r="E28" s="185" t="s">
        <v>77</v>
      </c>
      <c r="F28" s="170">
        <v>100</v>
      </c>
      <c r="G28" s="170"/>
      <c r="H28" s="185">
        <v>69543</v>
      </c>
      <c r="I28" s="168">
        <v>100</v>
      </c>
      <c r="J28" s="168"/>
      <c r="K28" s="185">
        <v>74106</v>
      </c>
      <c r="L28" s="178">
        <v>100</v>
      </c>
      <c r="M28" s="178"/>
      <c r="N28" s="185">
        <v>73818</v>
      </c>
      <c r="O28" s="178">
        <v>100</v>
      </c>
      <c r="P28" s="178"/>
      <c r="Q28" s="185">
        <v>77247</v>
      </c>
      <c r="R28" s="178">
        <v>100</v>
      </c>
      <c r="S28" s="178"/>
      <c r="T28" s="185">
        <v>81195</v>
      </c>
      <c r="U28" s="178">
        <v>100</v>
      </c>
      <c r="V28" s="117"/>
      <c r="W28" s="117"/>
    </row>
    <row r="29" spans="1:23" ht="15.75" customHeight="1">
      <c r="A29" s="128" t="s">
        <v>67</v>
      </c>
      <c r="B29" s="169">
        <v>179070534.19999999</v>
      </c>
      <c r="C29" s="170">
        <v>100</v>
      </c>
      <c r="D29" s="170"/>
      <c r="E29" s="169" t="s">
        <v>78</v>
      </c>
      <c r="F29" s="170">
        <v>100</v>
      </c>
      <c r="G29" s="170"/>
      <c r="H29" s="169">
        <v>217075113.40000001</v>
      </c>
      <c r="I29" s="170">
        <v>100</v>
      </c>
      <c r="J29" s="170"/>
      <c r="K29" s="185">
        <v>238519667.40000001</v>
      </c>
      <c r="L29" s="178">
        <v>100</v>
      </c>
      <c r="M29" s="178"/>
      <c r="N29" s="185">
        <v>247292964</v>
      </c>
      <c r="O29" s="178">
        <v>100</v>
      </c>
      <c r="P29" s="178"/>
      <c r="Q29" s="185">
        <v>272258710.24000001</v>
      </c>
      <c r="R29" s="178">
        <v>100</v>
      </c>
      <c r="S29" s="178"/>
      <c r="T29" s="185">
        <v>298574050.20000005</v>
      </c>
      <c r="U29" s="178">
        <v>100</v>
      </c>
      <c r="V29" s="194"/>
      <c r="W29" s="117"/>
    </row>
    <row r="30" spans="1:23" ht="15.75" customHeight="1">
      <c r="A30" s="122"/>
      <c r="B30" s="185"/>
      <c r="C30" s="195"/>
      <c r="D30" s="195"/>
      <c r="E30" s="196"/>
      <c r="F30" s="197"/>
      <c r="G30" s="197"/>
      <c r="H30" s="196"/>
      <c r="I30" s="197"/>
      <c r="J30" s="197"/>
      <c r="K30" s="196"/>
      <c r="L30" s="195"/>
      <c r="M30" s="195"/>
      <c r="N30" s="196"/>
      <c r="O30" s="195"/>
      <c r="P30" s="195"/>
      <c r="Q30" s="196"/>
      <c r="R30" s="195"/>
      <c r="S30" s="195"/>
      <c r="T30" s="196"/>
      <c r="U30" s="195"/>
      <c r="V30" s="117"/>
      <c r="W30" s="117"/>
    </row>
    <row r="31" spans="1:23" ht="15.75" customHeight="1">
      <c r="A31" s="128" t="s">
        <v>128</v>
      </c>
      <c r="B31" s="174"/>
      <c r="C31" s="164"/>
      <c r="D31" s="164"/>
      <c r="E31" s="174"/>
      <c r="F31" s="164"/>
      <c r="G31" s="164"/>
      <c r="H31" s="174"/>
      <c r="I31" s="195"/>
      <c r="J31" s="195"/>
      <c r="K31" s="174"/>
      <c r="L31" s="195"/>
      <c r="M31" s="195"/>
      <c r="N31" s="174"/>
      <c r="O31" s="195"/>
      <c r="P31" s="195"/>
      <c r="Q31" s="174"/>
      <c r="R31" s="195"/>
      <c r="S31" s="195"/>
      <c r="T31" s="174"/>
      <c r="U31" s="195"/>
      <c r="V31" s="117"/>
      <c r="W31" s="117"/>
    </row>
    <row r="32" spans="1:23" ht="15.75" customHeight="1">
      <c r="A32" s="128" t="s">
        <v>68</v>
      </c>
      <c r="B32" s="174">
        <v>253</v>
      </c>
      <c r="C32" s="178">
        <v>0.4</v>
      </c>
      <c r="D32" s="178"/>
      <c r="E32" s="174">
        <v>249</v>
      </c>
      <c r="F32" s="178">
        <v>0.44</v>
      </c>
      <c r="G32" s="178"/>
      <c r="H32" s="174">
        <v>260</v>
      </c>
      <c r="I32" s="178">
        <v>0.37</v>
      </c>
      <c r="J32" s="178"/>
      <c r="K32" s="174">
        <v>264</v>
      </c>
      <c r="L32" s="178">
        <v>0.35624645777669822</v>
      </c>
      <c r="M32" s="178"/>
      <c r="N32" s="174">
        <v>322</v>
      </c>
      <c r="O32" s="178">
        <v>0.43620797095559344</v>
      </c>
      <c r="P32" s="178"/>
      <c r="Q32" s="174">
        <v>315</v>
      </c>
      <c r="R32" s="178">
        <v>0.40778282651753467</v>
      </c>
      <c r="S32" s="178"/>
      <c r="T32" s="185">
        <v>355</v>
      </c>
      <c r="U32" s="178">
        <v>0.43721904058131655</v>
      </c>
      <c r="V32" s="117"/>
      <c r="W32" s="117"/>
    </row>
    <row r="33" spans="1:23" ht="15.75" customHeight="1">
      <c r="A33" s="128" t="s">
        <v>69</v>
      </c>
      <c r="B33" s="182">
        <v>730540.8</v>
      </c>
      <c r="C33" s="178">
        <v>0.41</v>
      </c>
      <c r="D33" s="178"/>
      <c r="E33" s="182">
        <v>874790</v>
      </c>
      <c r="F33" s="178">
        <v>0.44</v>
      </c>
      <c r="G33" s="178"/>
      <c r="H33" s="182">
        <v>812213.4</v>
      </c>
      <c r="I33" s="178">
        <v>0.37</v>
      </c>
      <c r="J33" s="178"/>
      <c r="K33" s="182">
        <v>861486.00000000012</v>
      </c>
      <c r="L33" s="178">
        <v>0.36118027892235777</v>
      </c>
      <c r="M33" s="178"/>
      <c r="N33" s="182">
        <v>1115588.3999999999</v>
      </c>
      <c r="O33" s="178">
        <v>0.45112015398869165</v>
      </c>
      <c r="P33" s="178"/>
      <c r="Q33" s="182">
        <v>1136798.3999999999</v>
      </c>
      <c r="R33" s="178">
        <v>0.41754344571672125</v>
      </c>
      <c r="S33" s="178"/>
      <c r="T33" s="182">
        <v>1331239.8000000003</v>
      </c>
      <c r="U33" s="178">
        <v>0.4458658745153064</v>
      </c>
      <c r="V33" s="117"/>
      <c r="W33" s="117"/>
    </row>
    <row r="34" spans="1:23" ht="15.75" customHeight="1">
      <c r="A34" s="122"/>
      <c r="B34" s="182"/>
      <c r="C34" s="164"/>
      <c r="D34" s="164"/>
      <c r="E34" s="182"/>
      <c r="F34" s="164"/>
      <c r="G34" s="164"/>
      <c r="H34" s="182"/>
      <c r="I34" s="164"/>
      <c r="J34" s="164"/>
      <c r="K34" s="182"/>
      <c r="L34" s="164"/>
      <c r="M34" s="164"/>
      <c r="N34" s="182"/>
      <c r="O34" s="164"/>
      <c r="P34" s="164"/>
      <c r="Q34" s="182"/>
      <c r="R34" s="164"/>
      <c r="S34" s="164"/>
      <c r="T34" s="182"/>
      <c r="U34" s="164"/>
      <c r="V34" s="117"/>
      <c r="W34" s="117"/>
    </row>
    <row r="35" spans="1:23" ht="15.75" customHeight="1">
      <c r="A35" s="128" t="s">
        <v>124</v>
      </c>
      <c r="B35" s="182"/>
      <c r="C35" s="164"/>
      <c r="D35" s="164"/>
      <c r="E35" s="182"/>
      <c r="F35" s="164"/>
      <c r="G35" s="164"/>
      <c r="H35" s="182"/>
      <c r="I35" s="164"/>
      <c r="J35" s="164"/>
      <c r="K35" s="182"/>
      <c r="L35" s="164"/>
      <c r="M35" s="164"/>
      <c r="N35" s="182"/>
      <c r="O35" s="164"/>
      <c r="P35" s="164"/>
      <c r="Q35" s="182"/>
      <c r="R35" s="164"/>
      <c r="S35" s="164"/>
      <c r="T35" s="182"/>
      <c r="U35" s="164"/>
      <c r="V35" s="117"/>
      <c r="W35" s="117"/>
    </row>
    <row r="36" spans="1:23" ht="15.75" customHeight="1">
      <c r="A36" s="128" t="s">
        <v>68</v>
      </c>
      <c r="B36" s="174">
        <v>10254</v>
      </c>
      <c r="C36" s="178">
        <v>16.260000000000002</v>
      </c>
      <c r="D36" s="178"/>
      <c r="E36" s="174" t="s">
        <v>79</v>
      </c>
      <c r="F36" s="178">
        <v>16.239999999999998</v>
      </c>
      <c r="G36" s="178"/>
      <c r="H36" s="174">
        <v>11523</v>
      </c>
      <c r="I36" s="178">
        <v>16.57</v>
      </c>
      <c r="J36" s="178"/>
      <c r="K36" s="174">
        <v>11815</v>
      </c>
      <c r="L36" s="178">
        <v>15.943378403907914</v>
      </c>
      <c r="M36" s="178"/>
      <c r="N36" s="174">
        <v>11731</v>
      </c>
      <c r="O36" s="178">
        <v>15.891787910807661</v>
      </c>
      <c r="P36" s="178"/>
      <c r="Q36" s="174">
        <v>12495</v>
      </c>
      <c r="R36" s="178">
        <v>16.175385451862208</v>
      </c>
      <c r="S36" s="178"/>
      <c r="T36" s="185">
        <v>12999</v>
      </c>
      <c r="U36" s="178">
        <v>16.009606502863477</v>
      </c>
      <c r="V36" s="117"/>
      <c r="W36" s="117"/>
    </row>
    <row r="37" spans="1:23" ht="15.75" customHeight="1">
      <c r="A37" s="128" t="s">
        <v>69</v>
      </c>
      <c r="B37" s="185">
        <v>29480561.300000001</v>
      </c>
      <c r="C37" s="178">
        <v>16.46</v>
      </c>
      <c r="D37" s="178"/>
      <c r="E37" s="185" t="s">
        <v>80</v>
      </c>
      <c r="F37" s="178">
        <v>16.53</v>
      </c>
      <c r="G37" s="178"/>
      <c r="H37" s="185">
        <v>36736602.996882595</v>
      </c>
      <c r="I37" s="178">
        <v>16.930000000000003</v>
      </c>
      <c r="J37" s="178"/>
      <c r="K37" s="185">
        <v>38976488.487346381</v>
      </c>
      <c r="L37" s="178">
        <v>16.340995655499718</v>
      </c>
      <c r="M37" s="178"/>
      <c r="N37" s="185">
        <v>40404710.399999999</v>
      </c>
      <c r="O37" s="178">
        <v>16.338803072456198</v>
      </c>
      <c r="P37" s="178"/>
      <c r="Q37" s="185">
        <v>45011133.240000002</v>
      </c>
      <c r="R37" s="178">
        <v>16.532486031510999</v>
      </c>
      <c r="S37" s="178"/>
      <c r="T37" s="185">
        <v>48860358</v>
      </c>
      <c r="U37" s="178">
        <v>16.364569515425352</v>
      </c>
      <c r="V37" s="117"/>
      <c r="W37" s="117"/>
    </row>
    <row r="38" spans="1:23" ht="15.75" customHeight="1">
      <c r="A38" s="122"/>
      <c r="B38" s="174"/>
      <c r="C38" s="176"/>
      <c r="D38" s="176"/>
      <c r="E38" s="174"/>
      <c r="F38" s="176"/>
      <c r="G38" s="176"/>
      <c r="H38" s="174"/>
      <c r="I38" s="176"/>
      <c r="J38" s="176"/>
      <c r="K38" s="174"/>
      <c r="L38" s="176"/>
      <c r="M38" s="176"/>
      <c r="N38" s="174"/>
      <c r="O38" s="176"/>
      <c r="P38" s="176"/>
      <c r="Q38" s="174"/>
      <c r="R38" s="176"/>
      <c r="S38" s="176"/>
      <c r="T38" s="174"/>
      <c r="U38" s="176"/>
      <c r="V38" s="117"/>
      <c r="W38" s="117"/>
    </row>
    <row r="39" spans="1:23" ht="15.75" customHeight="1">
      <c r="A39" s="128" t="s">
        <v>125</v>
      </c>
      <c r="B39" s="174"/>
      <c r="C39" s="164"/>
      <c r="D39" s="164"/>
      <c r="E39" s="174"/>
      <c r="F39" s="164"/>
      <c r="G39" s="164"/>
      <c r="H39" s="174"/>
      <c r="I39" s="164"/>
      <c r="J39" s="164"/>
      <c r="K39" s="174"/>
      <c r="L39" s="164"/>
      <c r="M39" s="164"/>
      <c r="N39" s="174"/>
      <c r="O39" s="164"/>
      <c r="P39" s="164"/>
      <c r="Q39" s="174"/>
      <c r="R39" s="164"/>
      <c r="S39" s="164"/>
      <c r="T39" s="174"/>
      <c r="U39" s="164"/>
      <c r="V39" s="117"/>
      <c r="W39" s="117"/>
    </row>
    <row r="40" spans="1:23" ht="15.75" customHeight="1">
      <c r="A40" s="128" t="s">
        <v>68</v>
      </c>
      <c r="B40" s="174">
        <v>52569</v>
      </c>
      <c r="C40" s="178">
        <v>83.34</v>
      </c>
      <c r="D40" s="178"/>
      <c r="E40" s="174" t="s">
        <v>81</v>
      </c>
      <c r="F40" s="178">
        <v>83.32</v>
      </c>
      <c r="G40" s="178"/>
      <c r="H40" s="174">
        <v>57760</v>
      </c>
      <c r="I40" s="178">
        <v>83.06</v>
      </c>
      <c r="J40" s="178"/>
      <c r="K40" s="174">
        <v>62027</v>
      </c>
      <c r="L40" s="178">
        <v>83.70037513831538</v>
      </c>
      <c r="M40" s="178"/>
      <c r="N40" s="174">
        <v>61765</v>
      </c>
      <c r="O40" s="178">
        <v>83.672004118236742</v>
      </c>
      <c r="P40" s="178"/>
      <c r="Q40" s="174">
        <v>64437</v>
      </c>
      <c r="R40" s="178">
        <v>83.416831721620255</v>
      </c>
      <c r="S40" s="178"/>
      <c r="T40" s="185">
        <v>67841</v>
      </c>
      <c r="U40" s="178">
        <v>83.553174456555197</v>
      </c>
      <c r="V40" s="117"/>
      <c r="W40" s="117"/>
    </row>
    <row r="41" spans="1:23" ht="15.75" customHeight="1" thickBot="1">
      <c r="A41" s="147" t="s">
        <v>69</v>
      </c>
      <c r="B41" s="198">
        <v>148859432.09999999</v>
      </c>
      <c r="C41" s="199">
        <v>83.13</v>
      </c>
      <c r="D41" s="199"/>
      <c r="E41" s="198" t="s">
        <v>82</v>
      </c>
      <c r="F41" s="199">
        <v>83.03</v>
      </c>
      <c r="G41" s="199"/>
      <c r="H41" s="198">
        <v>179526297.00311741</v>
      </c>
      <c r="I41" s="199">
        <v>82.7</v>
      </c>
      <c r="J41" s="199"/>
      <c r="K41" s="198">
        <v>198681692.91265363</v>
      </c>
      <c r="L41" s="199">
        <v>83.297824065577913</v>
      </c>
      <c r="M41" s="199"/>
      <c r="N41" s="198">
        <v>205772665.19999999</v>
      </c>
      <c r="O41" s="199">
        <v>83.210076773555102</v>
      </c>
      <c r="P41" s="199"/>
      <c r="Q41" s="198">
        <v>226110778.59999999</v>
      </c>
      <c r="R41" s="199">
        <v>83.04997052277227</v>
      </c>
      <c r="S41" s="199"/>
      <c r="T41" s="198">
        <v>248382452.40000004</v>
      </c>
      <c r="U41" s="199">
        <v>83.189564610059335</v>
      </c>
      <c r="V41" s="117"/>
      <c r="W41" s="117"/>
    </row>
    <row r="42" spans="1:23" ht="15.75" customHeight="1"/>
    <row r="43" spans="1:23" ht="15.75" customHeight="1" thickBot="1">
      <c r="Q43" s="185"/>
    </row>
    <row r="44" spans="1:23" ht="15.75" customHeight="1" thickBot="1">
      <c r="A44" s="470" t="s">
        <v>87</v>
      </c>
      <c r="B44" s="408">
        <v>2014</v>
      </c>
      <c r="C44" s="408"/>
      <c r="D44" s="243"/>
      <c r="E44" s="408">
        <v>2015</v>
      </c>
      <c r="F44" s="408"/>
      <c r="G44" s="243"/>
      <c r="H44" s="408">
        <v>2016</v>
      </c>
      <c r="I44" s="408"/>
      <c r="J44" s="71"/>
      <c r="K44" s="408">
        <v>2017</v>
      </c>
      <c r="L44" s="408"/>
      <c r="M44" s="71"/>
      <c r="N44" s="408">
        <v>2018</v>
      </c>
      <c r="O44" s="408"/>
      <c r="P44" s="243"/>
      <c r="Q44" s="408">
        <v>2019</v>
      </c>
      <c r="R44" s="408"/>
      <c r="S44" s="243"/>
      <c r="T44" s="408">
        <v>2020</v>
      </c>
      <c r="U44" s="408"/>
    </row>
    <row r="45" spans="1:23" ht="15.75" customHeight="1" thickBot="1">
      <c r="A45" s="471"/>
      <c r="B45" s="241" t="s">
        <v>126</v>
      </c>
      <c r="C45" s="241" t="s">
        <v>66</v>
      </c>
      <c r="D45" s="241"/>
      <c r="E45" s="241" t="s">
        <v>126</v>
      </c>
      <c r="F45" s="241" t="s">
        <v>66</v>
      </c>
      <c r="G45" s="241"/>
      <c r="H45" s="241" t="s">
        <v>126</v>
      </c>
      <c r="I45" s="241" t="s">
        <v>66</v>
      </c>
      <c r="J45" s="241"/>
      <c r="K45" s="241" t="s">
        <v>126</v>
      </c>
      <c r="L45" s="241" t="s">
        <v>66</v>
      </c>
      <c r="M45" s="241"/>
      <c r="N45" s="241" t="s">
        <v>126</v>
      </c>
      <c r="O45" s="241" t="s">
        <v>66</v>
      </c>
      <c r="P45" s="241"/>
      <c r="Q45" s="241" t="s">
        <v>126</v>
      </c>
      <c r="R45" s="241" t="s">
        <v>66</v>
      </c>
      <c r="S45" s="199"/>
      <c r="T45" s="241" t="s">
        <v>126</v>
      </c>
      <c r="U45" s="241" t="s">
        <v>66</v>
      </c>
    </row>
    <row r="46" spans="1:23" ht="15.75" customHeight="1">
      <c r="A46" s="128" t="s">
        <v>127</v>
      </c>
      <c r="B46" s="169">
        <v>79036</v>
      </c>
      <c r="C46" s="170">
        <v>100</v>
      </c>
      <c r="D46" s="170"/>
      <c r="E46" s="169">
        <v>82236</v>
      </c>
      <c r="F46" s="178">
        <v>100</v>
      </c>
      <c r="G46" s="178"/>
      <c r="H46" s="169">
        <v>87872</v>
      </c>
      <c r="I46" s="178">
        <v>100</v>
      </c>
      <c r="J46" s="178"/>
      <c r="K46" s="169">
        <v>88247</v>
      </c>
      <c r="L46" s="178">
        <v>100</v>
      </c>
      <c r="M46" s="178"/>
      <c r="N46" s="169">
        <v>93098</v>
      </c>
      <c r="O46" s="178">
        <v>100</v>
      </c>
      <c r="P46" s="178"/>
      <c r="Q46" s="169">
        <v>96797</v>
      </c>
      <c r="R46" s="178">
        <v>100</v>
      </c>
      <c r="S46" s="178"/>
      <c r="T46" s="169">
        <v>122892</v>
      </c>
      <c r="U46" s="178">
        <v>100</v>
      </c>
    </row>
    <row r="47" spans="1:23" ht="15.75" customHeight="1">
      <c r="A47" s="128" t="s">
        <v>67</v>
      </c>
      <c r="B47" s="169">
        <v>314595859.79999995</v>
      </c>
      <c r="C47" s="170">
        <v>100</v>
      </c>
      <c r="D47" s="170"/>
      <c r="E47" s="169">
        <v>347779939.19999999</v>
      </c>
      <c r="F47" s="178">
        <v>100</v>
      </c>
      <c r="G47" s="178"/>
      <c r="H47" s="169">
        <v>382922358.80000007</v>
      </c>
      <c r="I47" s="178">
        <v>100</v>
      </c>
      <c r="J47" s="178"/>
      <c r="K47" s="169">
        <v>401035066.14999998</v>
      </c>
      <c r="L47" s="178">
        <v>100</v>
      </c>
      <c r="M47" s="178"/>
      <c r="N47" s="169">
        <v>451277082.71000004</v>
      </c>
      <c r="O47" s="178">
        <v>100</v>
      </c>
      <c r="P47" s="178"/>
      <c r="Q47" s="169">
        <v>492363579.09999996</v>
      </c>
      <c r="R47" s="178">
        <v>100</v>
      </c>
      <c r="S47" s="178"/>
      <c r="T47" s="169">
        <v>648419249.04999995</v>
      </c>
      <c r="U47" s="178">
        <v>100</v>
      </c>
    </row>
    <row r="48" spans="1:23" ht="15.75" customHeight="1">
      <c r="A48" s="122"/>
      <c r="B48" s="185"/>
      <c r="C48" s="195"/>
      <c r="D48" s="195"/>
      <c r="E48" s="185"/>
      <c r="F48" s="195"/>
      <c r="G48" s="195"/>
      <c r="H48" s="185"/>
      <c r="I48" s="195"/>
      <c r="J48" s="195"/>
      <c r="K48" s="185"/>
      <c r="L48" s="164"/>
      <c r="M48" s="164"/>
      <c r="N48" s="185"/>
      <c r="O48" s="164"/>
      <c r="P48" s="164"/>
      <c r="Q48" s="185"/>
      <c r="R48" s="164"/>
      <c r="S48" s="164"/>
      <c r="T48" s="185"/>
      <c r="U48" s="164"/>
      <c r="V48" s="117"/>
    </row>
    <row r="49" spans="1:22" ht="15.75" customHeight="1">
      <c r="A49" s="128" t="s">
        <v>128</v>
      </c>
      <c r="B49" s="174"/>
      <c r="C49" s="164"/>
      <c r="D49" s="164"/>
      <c r="E49" s="174"/>
      <c r="F49" s="164"/>
      <c r="G49" s="164"/>
      <c r="H49" s="174"/>
      <c r="I49" s="164"/>
      <c r="J49" s="164"/>
      <c r="K49" s="174"/>
      <c r="L49" s="164"/>
      <c r="M49" s="164"/>
      <c r="N49" s="174"/>
      <c r="O49" s="164"/>
      <c r="P49" s="164"/>
      <c r="Q49" s="174"/>
      <c r="R49" s="164"/>
      <c r="S49" s="164"/>
      <c r="T49" s="174"/>
      <c r="U49" s="164"/>
      <c r="V49" s="117"/>
    </row>
    <row r="50" spans="1:22" ht="15.75" customHeight="1">
      <c r="A50" s="128" t="s">
        <v>68</v>
      </c>
      <c r="B50" s="174">
        <v>310</v>
      </c>
      <c r="C50" s="178">
        <v>0.39222632724328155</v>
      </c>
      <c r="D50" s="178"/>
      <c r="E50" s="174">
        <v>297</v>
      </c>
      <c r="F50" s="178">
        <v>0.3611556982343499</v>
      </c>
      <c r="G50" s="178"/>
      <c r="H50" s="174">
        <v>278</v>
      </c>
      <c r="I50" s="178">
        <v>0.31636926438455937</v>
      </c>
      <c r="J50" s="178"/>
      <c r="K50" s="174">
        <v>334</v>
      </c>
      <c r="L50" s="178">
        <v>0.37848312123924893</v>
      </c>
      <c r="M50" s="178"/>
      <c r="N50" s="174">
        <v>295</v>
      </c>
      <c r="O50" s="178">
        <v>0.31687039463790845</v>
      </c>
      <c r="P50" s="178"/>
      <c r="Q50" s="174">
        <v>255</v>
      </c>
      <c r="R50" s="178">
        <v>0.26343791646435322</v>
      </c>
      <c r="S50" s="178"/>
      <c r="T50" s="174">
        <v>178</v>
      </c>
      <c r="U50" s="178">
        <v>0.14484262604563355</v>
      </c>
      <c r="V50" s="117"/>
    </row>
    <row r="51" spans="1:22" ht="15.75" customHeight="1">
      <c r="A51" s="128" t="s">
        <v>69</v>
      </c>
      <c r="B51" s="182">
        <v>1236116.3999999999</v>
      </c>
      <c r="C51" s="178">
        <v>0.39292201772326057</v>
      </c>
      <c r="D51" s="178"/>
      <c r="E51" s="182">
        <v>1273033.2</v>
      </c>
      <c r="F51" s="178">
        <v>0.36604561002810132</v>
      </c>
      <c r="G51" s="178"/>
      <c r="H51" s="182">
        <v>1219960.7999999998</v>
      </c>
      <c r="I51" s="178">
        <v>0.31859220856758169</v>
      </c>
      <c r="J51" s="178"/>
      <c r="K51" s="182">
        <v>1514023.9</v>
      </c>
      <c r="L51" s="178">
        <v>0.37752905613338716</v>
      </c>
      <c r="M51" s="178"/>
      <c r="N51" s="178">
        <v>1417394.2</v>
      </c>
      <c r="O51" s="178">
        <v>0.31408512736527477</v>
      </c>
      <c r="P51" s="178"/>
      <c r="Q51" s="178">
        <v>1300920.5</v>
      </c>
      <c r="R51" s="178">
        <v>0.26421948235447784</v>
      </c>
      <c r="S51" s="178"/>
      <c r="T51" s="178">
        <v>927334.7</v>
      </c>
      <c r="U51" s="178">
        <v>0.14301467782744565</v>
      </c>
      <c r="V51" s="117"/>
    </row>
    <row r="52" spans="1:22" ht="15.75" customHeight="1">
      <c r="A52" s="122"/>
      <c r="B52" s="182"/>
      <c r="C52" s="164"/>
      <c r="D52" s="164"/>
      <c r="E52" s="182"/>
      <c r="F52" s="164"/>
      <c r="G52" s="164"/>
      <c r="H52" s="182"/>
      <c r="I52" s="164"/>
      <c r="J52" s="164"/>
      <c r="K52" s="182"/>
      <c r="L52" s="164"/>
      <c r="M52" s="164"/>
      <c r="N52" s="182"/>
      <c r="O52" s="164"/>
      <c r="P52" s="164"/>
      <c r="Q52" s="182"/>
      <c r="R52" s="164"/>
      <c r="S52" s="164"/>
      <c r="T52" s="182"/>
      <c r="U52" s="164"/>
      <c r="V52" s="117"/>
    </row>
    <row r="53" spans="1:22" ht="15.75" customHeight="1">
      <c r="A53" s="128" t="s">
        <v>124</v>
      </c>
      <c r="B53" s="182"/>
      <c r="C53" s="164"/>
      <c r="D53" s="164"/>
      <c r="E53" s="182"/>
      <c r="F53" s="164"/>
      <c r="G53" s="164"/>
      <c r="H53" s="182"/>
      <c r="I53" s="164"/>
      <c r="J53" s="164"/>
      <c r="K53" s="182"/>
      <c r="L53" s="164"/>
      <c r="M53" s="164"/>
      <c r="N53" s="182"/>
      <c r="O53" s="164"/>
      <c r="P53" s="164"/>
      <c r="Q53" s="182"/>
      <c r="R53" s="164"/>
      <c r="S53" s="164"/>
      <c r="T53" s="182"/>
      <c r="U53" s="164"/>
      <c r="V53" s="117"/>
    </row>
    <row r="54" spans="1:22" ht="15.75" customHeight="1">
      <c r="A54" s="128" t="s">
        <v>68</v>
      </c>
      <c r="B54" s="182">
        <v>12520</v>
      </c>
      <c r="C54" s="178">
        <v>15.84088263576092</v>
      </c>
      <c r="D54" s="178"/>
      <c r="E54" s="182">
        <v>13427</v>
      </c>
      <c r="F54" s="178">
        <v>16.327399192567732</v>
      </c>
      <c r="G54" s="178"/>
      <c r="H54" s="182">
        <v>13622</v>
      </c>
      <c r="I54" s="178">
        <v>15.502093954843406</v>
      </c>
      <c r="J54" s="178"/>
      <c r="K54" s="182">
        <v>12262</v>
      </c>
      <c r="L54" s="178">
        <v>13.89508991807087</v>
      </c>
      <c r="M54" s="178"/>
      <c r="N54" s="182">
        <v>14947</v>
      </c>
      <c r="O54" s="178">
        <v>16.055124707297686</v>
      </c>
      <c r="P54" s="178"/>
      <c r="Q54" s="182">
        <v>15798</v>
      </c>
      <c r="R54" s="178">
        <v>16.320753742368048</v>
      </c>
      <c r="S54" s="178"/>
      <c r="T54" s="182">
        <v>25661</v>
      </c>
      <c r="U54" s="178">
        <v>20.880936106500016</v>
      </c>
      <c r="V54" s="117"/>
    </row>
    <row r="55" spans="1:22" ht="15.75" customHeight="1">
      <c r="A55" s="128" t="s">
        <v>69</v>
      </c>
      <c r="B55" s="185">
        <v>50808999</v>
      </c>
      <c r="C55" s="178">
        <v>16.150561877165558</v>
      </c>
      <c r="D55" s="178"/>
      <c r="E55" s="185">
        <v>56825899</v>
      </c>
      <c r="F55" s="178">
        <v>16.339613817495312</v>
      </c>
      <c r="G55" s="178"/>
      <c r="H55" s="185">
        <v>59333887.133036368</v>
      </c>
      <c r="I55" s="178">
        <v>15.49501766336564</v>
      </c>
      <c r="J55" s="178"/>
      <c r="K55" s="182">
        <v>55651189.200000003</v>
      </c>
      <c r="L55" s="178">
        <v>13.876888555970982</v>
      </c>
      <c r="M55" s="178"/>
      <c r="N55" s="182">
        <v>72144685.989999995</v>
      </c>
      <c r="O55" s="178">
        <v>15.986782567543244</v>
      </c>
      <c r="P55" s="178"/>
      <c r="Q55" s="182">
        <v>80356955.452850744</v>
      </c>
      <c r="R55" s="178">
        <v>16.32065385496966</v>
      </c>
      <c r="S55" s="178"/>
      <c r="T55" s="182">
        <v>135397086</v>
      </c>
      <c r="U55" s="178">
        <v>20.881102187877747</v>
      </c>
      <c r="V55" s="117"/>
    </row>
    <row r="56" spans="1:22" ht="15.75" customHeight="1">
      <c r="A56" s="122"/>
      <c r="B56" s="174"/>
      <c r="C56" s="176"/>
      <c r="D56" s="176"/>
      <c r="E56" s="174"/>
      <c r="F56" s="176"/>
      <c r="G56" s="176"/>
      <c r="H56" s="174"/>
      <c r="I56" s="176"/>
      <c r="J56" s="176"/>
      <c r="K56" s="174"/>
      <c r="L56" s="176"/>
      <c r="M56" s="176"/>
      <c r="N56" s="174"/>
      <c r="O56" s="176"/>
      <c r="P56" s="176"/>
      <c r="Q56" s="174"/>
      <c r="R56" s="176"/>
      <c r="S56" s="176"/>
      <c r="T56" s="174"/>
      <c r="U56" s="176"/>
      <c r="V56" s="117"/>
    </row>
    <row r="57" spans="1:22" ht="15.75" customHeight="1">
      <c r="A57" s="128" t="s">
        <v>125</v>
      </c>
      <c r="B57" s="174"/>
      <c r="C57" s="164"/>
      <c r="D57" s="164"/>
      <c r="E57" s="174"/>
      <c r="F57" s="164"/>
      <c r="G57" s="164"/>
      <c r="H57" s="174"/>
      <c r="I57" s="164"/>
      <c r="J57" s="164"/>
      <c r="K57" s="174"/>
      <c r="L57" s="164"/>
      <c r="M57" s="164"/>
      <c r="N57" s="174"/>
      <c r="O57" s="176"/>
      <c r="P57" s="176"/>
      <c r="Q57" s="174"/>
      <c r="R57" s="176"/>
      <c r="S57" s="176"/>
      <c r="T57" s="174"/>
      <c r="U57" s="176"/>
      <c r="V57" s="117"/>
    </row>
    <row r="58" spans="1:22" ht="15.75" customHeight="1">
      <c r="A58" s="128" t="s">
        <v>68</v>
      </c>
      <c r="B58" s="174">
        <v>66206</v>
      </c>
      <c r="C58" s="178">
        <v>83.766891036995787</v>
      </c>
      <c r="D58" s="178"/>
      <c r="E58" s="174">
        <v>68512</v>
      </c>
      <c r="F58" s="178">
        <v>83.311445109197919</v>
      </c>
      <c r="G58" s="178"/>
      <c r="H58" s="174">
        <v>73972</v>
      </c>
      <c r="I58" s="178">
        <v>84.181536780772035</v>
      </c>
      <c r="J58" s="178"/>
      <c r="K58" s="174">
        <v>75651</v>
      </c>
      <c r="L58" s="178">
        <v>85.726426960689878</v>
      </c>
      <c r="M58" s="178"/>
      <c r="N58" s="174">
        <v>77856</v>
      </c>
      <c r="O58" s="178">
        <v>83.628004898064404</v>
      </c>
      <c r="P58" s="178"/>
      <c r="Q58" s="182">
        <v>80744</v>
      </c>
      <c r="R58" s="178">
        <v>83.41580834116759</v>
      </c>
      <c r="S58" s="178"/>
      <c r="T58" s="182">
        <v>97053</v>
      </c>
      <c r="U58" s="178">
        <v>78.974221267454354</v>
      </c>
      <c r="V58" s="117"/>
    </row>
    <row r="59" spans="1:22" ht="15.75" customHeight="1" thickBot="1">
      <c r="A59" s="147" t="s">
        <v>69</v>
      </c>
      <c r="B59" s="198">
        <v>262550744.39999998</v>
      </c>
      <c r="C59" s="199">
        <v>83.456516105111191</v>
      </c>
      <c r="D59" s="199"/>
      <c r="E59" s="198">
        <v>289681007</v>
      </c>
      <c r="F59" s="199">
        <v>83.294340572476585</v>
      </c>
      <c r="G59" s="199"/>
      <c r="H59" s="198">
        <v>322368510.86696368</v>
      </c>
      <c r="I59" s="199">
        <v>84.186390128066762</v>
      </c>
      <c r="J59" s="199"/>
      <c r="K59" s="198">
        <v>343869853.04999995</v>
      </c>
      <c r="L59" s="199">
        <v>85.745582387895624</v>
      </c>
      <c r="M59" s="199"/>
      <c r="N59" s="198">
        <v>377715002.52000004</v>
      </c>
      <c r="O59" s="199">
        <v>83.699132305091481</v>
      </c>
      <c r="P59" s="199"/>
      <c r="Q59" s="198">
        <v>410705703.14714921</v>
      </c>
      <c r="R59" s="199">
        <v>83.41512666267586</v>
      </c>
      <c r="S59" s="199"/>
      <c r="T59" s="198">
        <v>512094828.35000002</v>
      </c>
      <c r="U59" s="199">
        <v>78.975883134294818</v>
      </c>
      <c r="V59" s="117"/>
    </row>
    <row r="60" spans="1:22" ht="15.75" customHeight="1">
      <c r="A60" s="128"/>
      <c r="B60" s="185"/>
      <c r="C60" s="178"/>
      <c r="D60" s="178"/>
      <c r="E60" s="185"/>
      <c r="F60" s="178"/>
      <c r="G60" s="178"/>
      <c r="H60" s="185"/>
      <c r="I60" s="178"/>
      <c r="J60" s="178"/>
      <c r="K60" s="185"/>
      <c r="L60" s="178"/>
      <c r="M60" s="178"/>
      <c r="N60" s="185"/>
      <c r="O60" s="178"/>
      <c r="P60" s="178"/>
      <c r="Q60" s="185"/>
      <c r="R60" s="178"/>
      <c r="S60" s="178"/>
      <c r="T60" s="185"/>
      <c r="U60" s="178"/>
      <c r="V60" s="117"/>
    </row>
    <row r="61" spans="1:22" ht="15.75" customHeight="1" thickBot="1">
      <c r="A61" s="128"/>
      <c r="B61" s="198"/>
      <c r="C61" s="199"/>
      <c r="D61" s="178"/>
      <c r="E61" s="185"/>
      <c r="F61" s="178"/>
      <c r="G61" s="178"/>
      <c r="H61" s="185"/>
      <c r="I61" s="178"/>
      <c r="J61" s="178"/>
      <c r="K61" s="185"/>
      <c r="L61" s="178"/>
      <c r="M61" s="178"/>
      <c r="N61" s="185"/>
      <c r="O61" s="178"/>
      <c r="P61" s="178"/>
      <c r="Q61" s="185"/>
      <c r="R61" s="178"/>
      <c r="S61" s="178"/>
      <c r="T61" s="185"/>
      <c r="U61" s="178"/>
      <c r="V61" s="117"/>
    </row>
    <row r="62" spans="1:22" ht="15.75" customHeight="1" thickBot="1">
      <c r="A62" s="470" t="s">
        <v>87</v>
      </c>
      <c r="B62" s="408">
        <v>2021</v>
      </c>
      <c r="C62" s="408"/>
      <c r="E62" s="122"/>
      <c r="F62" s="122"/>
      <c r="G62" s="122"/>
      <c r="H62" s="122"/>
      <c r="I62" s="122"/>
      <c r="J62" s="122"/>
      <c r="K62" s="122"/>
      <c r="L62" s="122"/>
      <c r="M62" s="122"/>
      <c r="N62" s="122"/>
      <c r="O62" s="122"/>
      <c r="P62" s="122"/>
      <c r="Q62" s="122"/>
      <c r="R62" s="122"/>
      <c r="S62" s="122"/>
      <c r="T62" s="122"/>
      <c r="U62" s="122"/>
    </row>
    <row r="63" spans="1:22" ht="15.75" customHeight="1" thickBot="1">
      <c r="A63" s="471"/>
      <c r="B63" s="214" t="s">
        <v>126</v>
      </c>
      <c r="C63" s="214" t="s">
        <v>66</v>
      </c>
    </row>
    <row r="64" spans="1:22" ht="15.75" customHeight="1">
      <c r="A64" s="128" t="s">
        <v>127</v>
      </c>
      <c r="B64" s="169">
        <v>149145</v>
      </c>
      <c r="C64" s="178">
        <v>100</v>
      </c>
      <c r="E64" s="294"/>
    </row>
    <row r="65" spans="1:20" ht="15.75" customHeight="1">
      <c r="A65" s="128" t="s">
        <v>228</v>
      </c>
      <c r="B65" s="169">
        <v>804502041.65999985</v>
      </c>
      <c r="C65" s="178">
        <v>100</v>
      </c>
      <c r="E65" s="294"/>
    </row>
    <row r="66" spans="1:20" ht="15.75" customHeight="1">
      <c r="A66" s="122"/>
      <c r="B66" s="185"/>
      <c r="C66" s="164"/>
      <c r="D66" s="117"/>
      <c r="E66" s="247"/>
    </row>
    <row r="67" spans="1:20" ht="15.75" customHeight="1">
      <c r="A67" s="128" t="s">
        <v>128</v>
      </c>
      <c r="B67" s="174"/>
      <c r="C67" s="164"/>
      <c r="D67" s="274"/>
      <c r="E67" s="122"/>
      <c r="F67" s="122"/>
      <c r="G67" s="122"/>
      <c r="H67" s="122"/>
      <c r="I67" s="122"/>
    </row>
    <row r="68" spans="1:20" ht="15.75" customHeight="1">
      <c r="A68" s="128" t="s">
        <v>68</v>
      </c>
      <c r="B68" s="174">
        <v>161</v>
      </c>
      <c r="C68" s="178">
        <v>0.10794864058466594</v>
      </c>
      <c r="D68" s="274"/>
      <c r="E68" s="122"/>
      <c r="F68" s="122"/>
      <c r="G68" s="122"/>
      <c r="H68" s="122"/>
      <c r="I68" s="122"/>
    </row>
    <row r="69" spans="1:20" ht="15.75" customHeight="1">
      <c r="A69" s="128" t="s">
        <v>229</v>
      </c>
      <c r="B69" s="254">
        <v>869227.2</v>
      </c>
      <c r="C69" s="178">
        <v>0.10804536905915701</v>
      </c>
      <c r="D69" s="274"/>
      <c r="E69" s="275"/>
      <c r="F69" s="122"/>
      <c r="G69" s="122"/>
      <c r="H69" s="276"/>
      <c r="I69" s="122"/>
    </row>
    <row r="70" spans="1:20" ht="15.75" customHeight="1">
      <c r="A70" s="122"/>
      <c r="B70" s="182"/>
      <c r="C70" s="164"/>
      <c r="D70" s="274"/>
      <c r="E70" s="122"/>
      <c r="F70" s="122"/>
      <c r="G70" s="122"/>
      <c r="H70" s="122"/>
      <c r="I70" s="122"/>
    </row>
    <row r="71" spans="1:20" ht="15.75" customHeight="1">
      <c r="A71" s="128" t="s">
        <v>124</v>
      </c>
      <c r="C71" s="164"/>
      <c r="D71" s="274"/>
      <c r="E71" s="196"/>
      <c r="F71" s="122"/>
      <c r="G71" s="122"/>
      <c r="H71" s="196"/>
      <c r="I71" s="274"/>
    </row>
    <row r="72" spans="1:20" ht="15.75" customHeight="1">
      <c r="A72" s="128" t="s">
        <v>68</v>
      </c>
      <c r="B72" s="182">
        <v>31297</v>
      </c>
      <c r="C72" s="178">
        <v>20.984277045827884</v>
      </c>
      <c r="D72" s="274"/>
      <c r="E72" s="122"/>
      <c r="F72" s="122"/>
      <c r="G72" s="122"/>
      <c r="H72" s="122"/>
      <c r="I72" s="122"/>
    </row>
    <row r="73" spans="1:20" ht="15.75" customHeight="1">
      <c r="A73" s="128" t="s">
        <v>229</v>
      </c>
      <c r="B73" s="182">
        <v>168822389.60000002</v>
      </c>
      <c r="C73" s="178">
        <v>20.984706173231572</v>
      </c>
      <c r="D73" s="274"/>
      <c r="E73" s="196"/>
      <c r="F73" s="122"/>
      <c r="G73" s="122"/>
      <c r="H73" s="122"/>
      <c r="I73" s="122"/>
    </row>
    <row r="74" spans="1:20" ht="15.75" customHeight="1">
      <c r="A74" s="122"/>
      <c r="B74" s="174"/>
      <c r="C74" s="176"/>
      <c r="D74" s="274"/>
      <c r="E74" s="122"/>
      <c r="F74" s="122"/>
      <c r="G74" s="122"/>
      <c r="H74" s="122"/>
      <c r="I74" s="122"/>
    </row>
    <row r="75" spans="1:20" ht="15.75" customHeight="1">
      <c r="A75" s="128" t="s">
        <v>125</v>
      </c>
      <c r="B75" s="174"/>
      <c r="C75" s="176"/>
      <c r="D75" s="274"/>
      <c r="E75" s="122"/>
      <c r="F75" s="122"/>
      <c r="G75" s="122"/>
      <c r="H75" s="122"/>
      <c r="I75" s="122"/>
    </row>
    <row r="76" spans="1:20" ht="15.75" customHeight="1">
      <c r="A76" s="128" t="s">
        <v>68</v>
      </c>
      <c r="B76" s="182">
        <v>117687</v>
      </c>
      <c r="C76" s="178">
        <v>78.907774313587453</v>
      </c>
      <c r="D76" s="274"/>
      <c r="E76" s="122"/>
      <c r="F76" s="122"/>
      <c r="G76" s="122"/>
      <c r="H76" s="122"/>
      <c r="I76" s="122"/>
    </row>
    <row r="77" spans="1:20" ht="15.75" customHeight="1" thickBot="1">
      <c r="A77" s="253" t="s">
        <v>229</v>
      </c>
      <c r="B77" s="252">
        <v>634810424.8599999</v>
      </c>
      <c r="C77" s="199">
        <v>78.907248457709272</v>
      </c>
      <c r="D77" s="274"/>
      <c r="E77" s="122"/>
      <c r="F77" s="122"/>
      <c r="G77" s="122"/>
      <c r="H77" s="122"/>
      <c r="I77" s="122"/>
    </row>
    <row r="78" spans="1:20" ht="15.75" customHeight="1">
      <c r="A78" s="242" t="s">
        <v>16</v>
      </c>
      <c r="D78" s="122"/>
      <c r="E78" s="122"/>
      <c r="F78" s="122"/>
      <c r="G78" s="122"/>
      <c r="H78" s="122"/>
      <c r="I78" s="122"/>
    </row>
    <row r="79" spans="1:20" ht="15.75" customHeight="1">
      <c r="A79" s="308" t="s">
        <v>283</v>
      </c>
      <c r="D79" s="122"/>
      <c r="E79" s="122"/>
      <c r="F79" s="122"/>
      <c r="G79" s="122"/>
      <c r="H79" s="122"/>
      <c r="I79" s="122"/>
    </row>
    <row r="80" spans="1:20">
      <c r="A80" s="351" t="s">
        <v>305</v>
      </c>
      <c r="S80" s="117"/>
      <c r="T80" s="117"/>
    </row>
    <row r="81" spans="1:20">
      <c r="S81" s="117"/>
      <c r="T81" s="232"/>
    </row>
    <row r="82" spans="1:20">
      <c r="T82" s="200"/>
    </row>
    <row r="83" spans="1:20">
      <c r="S83" s="117"/>
    </row>
    <row r="84" spans="1:20" ht="18">
      <c r="A84" s="201"/>
    </row>
    <row r="85" spans="1:20" ht="18">
      <c r="A85" s="201"/>
    </row>
    <row r="86" spans="1:20" ht="18">
      <c r="A86" s="201"/>
    </row>
  </sheetData>
  <mergeCells count="39">
    <mergeCell ref="T26:U26"/>
    <mergeCell ref="B62:C62"/>
    <mergeCell ref="E26:F26"/>
    <mergeCell ref="H26:I26"/>
    <mergeCell ref="K26:L26"/>
    <mergeCell ref="N26:O26"/>
    <mergeCell ref="Q26:R26"/>
    <mergeCell ref="N44:O44"/>
    <mergeCell ref="Q44:R44"/>
    <mergeCell ref="T44:U44"/>
    <mergeCell ref="B26:C26"/>
    <mergeCell ref="K44:L44"/>
    <mergeCell ref="A26:A27"/>
    <mergeCell ref="A4:A6"/>
    <mergeCell ref="K5:K6"/>
    <mergeCell ref="B5:B6"/>
    <mergeCell ref="H5:H6"/>
    <mergeCell ref="E5:E6"/>
    <mergeCell ref="Q5:Q6"/>
    <mergeCell ref="R5:R6"/>
    <mergeCell ref="A3:R3"/>
    <mergeCell ref="A2:U2"/>
    <mergeCell ref="T5:T6"/>
    <mergeCell ref="U5:U6"/>
    <mergeCell ref="Q4:R4"/>
    <mergeCell ref="T4:U4"/>
    <mergeCell ref="N5:N6"/>
    <mergeCell ref="O5:O6"/>
    <mergeCell ref="B4:C4"/>
    <mergeCell ref="E4:F4"/>
    <mergeCell ref="H4:I4"/>
    <mergeCell ref="K4:L4"/>
    <mergeCell ref="N4:O4"/>
    <mergeCell ref="L5:L6"/>
    <mergeCell ref="A62:A63"/>
    <mergeCell ref="A44:A45"/>
    <mergeCell ref="B44:C44"/>
    <mergeCell ref="E44:F44"/>
    <mergeCell ref="H44:I44"/>
  </mergeCells>
  <phoneticPr fontId="0" type="noConversion"/>
  <hyperlinks>
    <hyperlink ref="A1" location="Índice!A1" display="Regresar" xr:uid="{00000000-0004-0000-1000-000000000000}"/>
  </hyperlinks>
  <printOptions horizontalCentered="1" gridLinesSet="0"/>
  <pageMargins left="0.27559055118110237" right="0.27559055118110237" top="0.39370078740157483" bottom="0" header="0" footer="0"/>
  <pageSetup scale="8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V30"/>
  <sheetViews>
    <sheetView showGridLines="0" showZeros="0" zoomScaleNormal="100" zoomScaleSheetLayoutView="49" workbookViewId="0"/>
  </sheetViews>
  <sheetFormatPr baseColWidth="10" defaultRowHeight="15"/>
  <cols>
    <col min="1" max="1" width="12.44140625" style="119" customWidth="1"/>
    <col min="2" max="2" width="6.6640625" style="119" customWidth="1"/>
    <col min="3" max="3" width="27.44140625" style="119" customWidth="1"/>
    <col min="4" max="4" width="6.6640625" style="119" customWidth="1"/>
    <col min="5" max="5" width="7.33203125" style="119" customWidth="1"/>
    <col min="6" max="12" width="6.6640625" style="119" customWidth="1"/>
    <col min="13" max="13" width="7.77734375" style="119" customWidth="1"/>
    <col min="14" max="22" width="6.6640625" style="119" customWidth="1"/>
    <col min="23" max="16384" width="11.5546875" style="119"/>
  </cols>
  <sheetData>
    <row r="1" spans="1:22" s="113" customFormat="1">
      <c r="A1" s="72" t="s">
        <v>134</v>
      </c>
    </row>
    <row r="2" spans="1:22" s="113" customFormat="1">
      <c r="A2" s="72"/>
    </row>
    <row r="3" spans="1:22" s="113" customFormat="1" ht="12.75" customHeight="1">
      <c r="A3" s="478" t="s">
        <v>184</v>
      </c>
      <c r="B3" s="478"/>
      <c r="C3" s="478"/>
      <c r="D3" s="382"/>
      <c r="E3" s="382"/>
      <c r="F3" s="382"/>
      <c r="G3" s="382"/>
      <c r="H3" s="382"/>
      <c r="I3" s="382"/>
      <c r="J3" s="382"/>
      <c r="K3" s="382"/>
      <c r="L3" s="382"/>
      <c r="M3" s="382"/>
      <c r="N3" s="382"/>
      <c r="O3" s="382"/>
      <c r="P3" s="382"/>
      <c r="Q3" s="382"/>
      <c r="R3" s="382"/>
      <c r="S3" s="382"/>
      <c r="T3" s="382"/>
      <c r="U3" s="382"/>
      <c r="V3" s="382"/>
    </row>
    <row r="4" spans="1:22" s="113" customFormat="1" ht="12.75" customHeight="1">
      <c r="A4" s="239"/>
      <c r="B4" s="239"/>
      <c r="C4" s="239"/>
      <c r="D4" s="382"/>
      <c r="E4" s="382"/>
      <c r="F4" s="382"/>
      <c r="G4" s="382"/>
      <c r="H4" s="382"/>
      <c r="I4" s="382"/>
      <c r="J4" s="382"/>
      <c r="K4" s="382"/>
      <c r="L4" s="382"/>
      <c r="M4" s="382"/>
      <c r="N4" s="382"/>
      <c r="O4" s="382"/>
      <c r="P4" s="382"/>
      <c r="Q4" s="382"/>
      <c r="R4" s="382"/>
      <c r="S4" s="382"/>
      <c r="T4" s="382"/>
      <c r="U4" s="382"/>
      <c r="V4" s="382"/>
    </row>
    <row r="5" spans="1:22" s="113" customFormat="1" ht="15.75" customHeight="1">
      <c r="A5" s="424" t="s">
        <v>221</v>
      </c>
      <c r="B5" s="424"/>
      <c r="C5" s="424"/>
      <c r="D5" s="424"/>
      <c r="E5" s="424"/>
      <c r="F5" s="424"/>
      <c r="G5" s="424"/>
      <c r="H5" s="424"/>
      <c r="I5" s="424"/>
      <c r="J5" s="424"/>
      <c r="K5" s="424"/>
      <c r="L5" s="424"/>
      <c r="M5" s="424"/>
      <c r="N5" s="424"/>
    </row>
    <row r="6" spans="1:22" s="113" customFormat="1" ht="15.75" customHeight="1" thickBot="1">
      <c r="A6" s="213"/>
      <c r="B6" s="213"/>
      <c r="C6" s="213"/>
      <c r="D6" s="213"/>
      <c r="E6" s="213"/>
      <c r="F6" s="213"/>
      <c r="G6" s="213"/>
      <c r="H6" s="213"/>
      <c r="I6" s="213"/>
      <c r="J6" s="213"/>
      <c r="K6" s="213"/>
      <c r="L6" s="213"/>
      <c r="M6" s="213"/>
      <c r="N6" s="213"/>
    </row>
    <row r="7" spans="1:22" ht="15.75" thickBot="1">
      <c r="A7" s="217" t="s">
        <v>214</v>
      </c>
      <c r="B7" s="218"/>
      <c r="C7" s="219" t="s">
        <v>129</v>
      </c>
      <c r="E7" s="122"/>
      <c r="F7" s="122"/>
      <c r="G7" s="122"/>
      <c r="H7" s="122"/>
    </row>
    <row r="8" spans="1:22" ht="17.25" customHeight="1">
      <c r="A8" s="119">
        <v>2000</v>
      </c>
      <c r="C8" s="174">
        <v>60073</v>
      </c>
    </row>
    <row r="9" spans="1:22" ht="17.25" customHeight="1">
      <c r="A9" s="119">
        <v>2001</v>
      </c>
      <c r="C9" s="174">
        <v>64191</v>
      </c>
    </row>
    <row r="10" spans="1:22" ht="17.25" customHeight="1">
      <c r="A10" s="119">
        <v>2002</v>
      </c>
      <c r="C10" s="174">
        <v>58505</v>
      </c>
    </row>
    <row r="11" spans="1:22" ht="17.25" customHeight="1">
      <c r="A11" s="119">
        <v>2003</v>
      </c>
      <c r="C11" s="174">
        <v>64454</v>
      </c>
    </row>
    <row r="12" spans="1:22" ht="17.25" customHeight="1">
      <c r="A12" s="119">
        <v>2004</v>
      </c>
      <c r="C12" s="174">
        <v>61793</v>
      </c>
    </row>
    <row r="13" spans="1:22" ht="17.25" customHeight="1">
      <c r="A13" s="119">
        <v>2005</v>
      </c>
      <c r="C13" s="174">
        <v>61188</v>
      </c>
    </row>
    <row r="14" spans="1:22" ht="17.25" customHeight="1">
      <c r="A14" s="119">
        <v>2006</v>
      </c>
      <c r="C14" s="174">
        <v>61445</v>
      </c>
    </row>
    <row r="15" spans="1:22" ht="17.25" customHeight="1">
      <c r="A15" s="119">
        <v>2007</v>
      </c>
      <c r="C15" s="174">
        <v>62686</v>
      </c>
    </row>
    <row r="16" spans="1:22" ht="17.25" customHeight="1">
      <c r="A16" s="119">
        <v>2008</v>
      </c>
      <c r="C16" s="174">
        <v>62544</v>
      </c>
    </row>
    <row r="17" spans="1:12" ht="17.25" customHeight="1">
      <c r="A17" s="119">
        <v>2009</v>
      </c>
      <c r="C17" s="174">
        <v>72241</v>
      </c>
    </row>
    <row r="18" spans="1:12" ht="17.25" customHeight="1">
      <c r="A18" s="119">
        <v>2010</v>
      </c>
      <c r="C18" s="174">
        <v>77152</v>
      </c>
    </row>
    <row r="19" spans="1:12" ht="17.25" customHeight="1">
      <c r="A19" s="119">
        <v>2011</v>
      </c>
      <c r="C19" s="174">
        <v>84024</v>
      </c>
    </row>
    <row r="20" spans="1:12" ht="17.25" customHeight="1">
      <c r="A20" s="119">
        <v>2012</v>
      </c>
      <c r="C20" s="174">
        <v>88100</v>
      </c>
    </row>
    <row r="21" spans="1:12" ht="17.25" customHeight="1">
      <c r="A21" s="119">
        <v>2013</v>
      </c>
      <c r="C21" s="174">
        <v>91789</v>
      </c>
    </row>
    <row r="22" spans="1:12" ht="17.25" customHeight="1">
      <c r="A22" s="119">
        <v>2014</v>
      </c>
      <c r="C22" s="174">
        <v>95745</v>
      </c>
    </row>
    <row r="23" spans="1:12" ht="17.25" customHeight="1">
      <c r="A23" s="119">
        <v>2015</v>
      </c>
      <c r="C23" s="174">
        <v>82190</v>
      </c>
    </row>
    <row r="24" spans="1:12" ht="17.25" customHeight="1">
      <c r="A24" s="119">
        <v>2016</v>
      </c>
      <c r="C24" s="174">
        <v>74829</v>
      </c>
    </row>
    <row r="25" spans="1:12" ht="17.25" customHeight="1">
      <c r="A25" s="119">
        <v>2017</v>
      </c>
      <c r="C25" s="174">
        <v>71898</v>
      </c>
    </row>
    <row r="26" spans="1:12" ht="17.25" customHeight="1">
      <c r="A26" s="119">
        <v>2018</v>
      </c>
      <c r="C26" s="174">
        <v>70837</v>
      </c>
    </row>
    <row r="27" spans="1:12" ht="17.25" customHeight="1">
      <c r="A27" s="119">
        <v>2019</v>
      </c>
      <c r="C27" s="174">
        <v>73800</v>
      </c>
    </row>
    <row r="28" spans="1:12" ht="17.25" customHeight="1">
      <c r="A28" s="119">
        <v>2020</v>
      </c>
      <c r="C28" s="174">
        <v>66206</v>
      </c>
    </row>
    <row r="29" spans="1:12" ht="17.25" customHeight="1" thickBot="1">
      <c r="A29" s="358">
        <v>2021</v>
      </c>
      <c r="B29" s="358"/>
      <c r="C29" s="359">
        <v>82163</v>
      </c>
      <c r="E29" s="272"/>
    </row>
    <row r="30" spans="1:12">
      <c r="A30" s="445" t="s">
        <v>16</v>
      </c>
      <c r="B30" s="445"/>
      <c r="C30" s="445"/>
      <c r="D30" s="445"/>
      <c r="E30" s="445"/>
      <c r="F30" s="445"/>
      <c r="G30" s="445"/>
      <c r="H30" s="445"/>
      <c r="I30" s="445"/>
      <c r="J30" s="445"/>
      <c r="K30" s="445"/>
      <c r="L30" s="445"/>
    </row>
  </sheetData>
  <mergeCells count="3">
    <mergeCell ref="A30:L30"/>
    <mergeCell ref="A5:N5"/>
    <mergeCell ref="A3:C3"/>
  </mergeCells>
  <phoneticPr fontId="0" type="noConversion"/>
  <hyperlinks>
    <hyperlink ref="A1" location="Índice!A1" display="Regresar" xr:uid="{00000000-0004-0000-1100-000000000000}"/>
  </hyperlinks>
  <printOptions horizontalCentered="1"/>
  <pageMargins left="0.27559055118110237" right="0.27559055118110237" top="0.39370078740157483" bottom="0" header="0" footer="0"/>
  <pageSetup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syncVertical="1" syncRef="A1" transitionEvaluation="1" codeName="Hoja19">
    <pageSetUpPr fitToPage="1"/>
  </sheetPr>
  <dimension ref="A1:V38"/>
  <sheetViews>
    <sheetView showGridLines="0" zoomScaleNormal="100" zoomScaleSheetLayoutView="49" workbookViewId="0"/>
  </sheetViews>
  <sheetFormatPr baseColWidth="10" defaultColWidth="9.77734375" defaultRowHeight="15"/>
  <cols>
    <col min="1" max="1" width="23.88671875" style="119" customWidth="1"/>
    <col min="2" max="9" width="12.5546875" style="119" customWidth="1"/>
    <col min="10" max="10" width="11.33203125" style="119" bestFit="1" customWidth="1"/>
    <col min="11" max="11" width="10.88671875" style="119" customWidth="1"/>
    <col min="12" max="12" width="12.44140625" style="119" customWidth="1"/>
    <col min="13" max="16" width="10.88671875" style="119" customWidth="1"/>
    <col min="17" max="17" width="12.33203125" style="119" customWidth="1"/>
    <col min="18" max="20" width="10.88671875" style="119" customWidth="1"/>
    <col min="21" max="21" width="11" style="119" bestFit="1" customWidth="1"/>
    <col min="22" max="22" width="11.21875" style="119" bestFit="1" customWidth="1"/>
    <col min="23" max="16384" width="9.77734375" style="119"/>
  </cols>
  <sheetData>
    <row r="1" spans="1:22" s="113" customFormat="1">
      <c r="A1" s="72" t="s">
        <v>134</v>
      </c>
    </row>
    <row r="2" spans="1:22" s="113" customFormat="1" ht="12.75" customHeight="1">
      <c r="A2" s="480" t="s">
        <v>185</v>
      </c>
      <c r="B2" s="480"/>
      <c r="C2" s="480"/>
      <c r="D2" s="480"/>
      <c r="E2" s="480"/>
      <c r="F2" s="480"/>
      <c r="G2" s="480"/>
      <c r="H2" s="480"/>
      <c r="I2" s="480"/>
      <c r="J2" s="480"/>
      <c r="K2" s="480"/>
      <c r="L2" s="480"/>
      <c r="M2" s="480"/>
      <c r="N2" s="480"/>
      <c r="O2" s="480"/>
      <c r="P2" s="480"/>
      <c r="Q2" s="480"/>
      <c r="R2" s="480"/>
      <c r="S2" s="480"/>
      <c r="T2" s="480"/>
      <c r="U2" s="480"/>
      <c r="V2" s="480"/>
    </row>
    <row r="3" spans="1:22" s="113" customFormat="1" ht="24" customHeight="1" thickBot="1">
      <c r="A3" s="479" t="s">
        <v>337</v>
      </c>
      <c r="B3" s="479"/>
      <c r="C3" s="479"/>
      <c r="D3" s="479"/>
      <c r="E3" s="479"/>
      <c r="F3" s="479"/>
      <c r="G3" s="479"/>
      <c r="H3" s="479"/>
      <c r="I3" s="479"/>
      <c r="J3" s="479"/>
      <c r="K3" s="479"/>
      <c r="L3" s="479"/>
      <c r="M3" s="479"/>
      <c r="N3" s="479"/>
      <c r="O3" s="89"/>
      <c r="P3" s="89"/>
    </row>
    <row r="4" spans="1:22" ht="15" customHeight="1">
      <c r="A4" s="406" t="s">
        <v>87</v>
      </c>
      <c r="B4" s="462">
        <v>2000</v>
      </c>
      <c r="C4" s="462">
        <v>2001</v>
      </c>
      <c r="D4" s="462">
        <v>2002</v>
      </c>
      <c r="E4" s="462">
        <v>2003</v>
      </c>
      <c r="F4" s="462">
        <v>2004</v>
      </c>
      <c r="G4" s="462">
        <v>2005</v>
      </c>
      <c r="H4" s="462">
        <v>2006</v>
      </c>
      <c r="I4" s="462">
        <v>2007</v>
      </c>
      <c r="J4" s="462">
        <v>2008</v>
      </c>
      <c r="K4" s="462">
        <v>2009</v>
      </c>
      <c r="L4" s="462">
        <v>2010</v>
      </c>
      <c r="M4" s="462">
        <v>2011</v>
      </c>
      <c r="N4" s="462">
        <v>2012</v>
      </c>
      <c r="O4" s="462" t="s">
        <v>307</v>
      </c>
      <c r="P4" s="462">
        <v>2014</v>
      </c>
      <c r="Q4" s="462">
        <v>2015</v>
      </c>
      <c r="R4" s="462">
        <v>2016</v>
      </c>
      <c r="S4" s="462">
        <v>2017</v>
      </c>
      <c r="T4" s="462">
        <v>2018</v>
      </c>
      <c r="U4" s="462">
        <v>2019</v>
      </c>
      <c r="V4" s="462">
        <v>2020</v>
      </c>
    </row>
    <row r="5" spans="1:22" ht="15" customHeight="1" thickBot="1">
      <c r="A5" s="407"/>
      <c r="B5" s="421"/>
      <c r="C5" s="421"/>
      <c r="D5" s="421"/>
      <c r="E5" s="421"/>
      <c r="F5" s="421"/>
      <c r="G5" s="421"/>
      <c r="H5" s="421"/>
      <c r="I5" s="421"/>
      <c r="J5" s="421"/>
      <c r="K5" s="421"/>
      <c r="L5" s="421"/>
      <c r="M5" s="421"/>
      <c r="N5" s="421"/>
      <c r="O5" s="421"/>
      <c r="P5" s="421"/>
      <c r="Q5" s="421"/>
      <c r="R5" s="421"/>
      <c r="S5" s="421"/>
      <c r="T5" s="421"/>
      <c r="U5" s="421"/>
      <c r="V5" s="421"/>
    </row>
    <row r="6" spans="1:22" ht="18.75" customHeight="1">
      <c r="A6" s="220" t="s">
        <v>338</v>
      </c>
      <c r="B6" s="122"/>
      <c r="C6" s="122"/>
      <c r="D6" s="122"/>
      <c r="E6" s="122"/>
      <c r="F6" s="122"/>
      <c r="G6" s="122"/>
      <c r="H6" s="122"/>
      <c r="I6" s="122"/>
      <c r="J6" s="122"/>
      <c r="K6" s="122"/>
      <c r="L6" s="122"/>
      <c r="M6" s="122"/>
      <c r="N6" s="122"/>
      <c r="O6" s="122"/>
      <c r="P6" s="122"/>
      <c r="Q6" s="122"/>
      <c r="R6" s="122"/>
      <c r="S6" s="122"/>
      <c r="T6" s="122"/>
      <c r="U6" s="122"/>
      <c r="V6" s="122"/>
    </row>
    <row r="7" spans="1:22" ht="15" customHeight="1">
      <c r="A7" s="128" t="s">
        <v>70</v>
      </c>
      <c r="B7" s="202">
        <v>11012</v>
      </c>
      <c r="C7" s="202">
        <v>11318</v>
      </c>
      <c r="D7" s="202">
        <v>9981</v>
      </c>
      <c r="E7" s="203">
        <v>8691</v>
      </c>
      <c r="F7" s="203">
        <v>8179</v>
      </c>
      <c r="G7" s="203">
        <v>8693</v>
      </c>
      <c r="H7" s="203">
        <v>8113</v>
      </c>
      <c r="I7" s="203">
        <v>10275</v>
      </c>
      <c r="J7" s="203">
        <v>10748</v>
      </c>
      <c r="K7" s="203">
        <v>11740</v>
      </c>
      <c r="L7" s="203">
        <v>13117</v>
      </c>
      <c r="M7" s="203">
        <v>15832</v>
      </c>
      <c r="N7" s="203">
        <v>14714</v>
      </c>
      <c r="O7" s="203">
        <v>9101</v>
      </c>
      <c r="P7" s="203">
        <v>11855</v>
      </c>
      <c r="Q7" s="203">
        <v>12930</v>
      </c>
      <c r="R7" s="203">
        <v>11904</v>
      </c>
      <c r="S7" s="203">
        <v>10539</v>
      </c>
      <c r="T7" s="203">
        <v>11845</v>
      </c>
      <c r="U7" s="203">
        <v>10977</v>
      </c>
      <c r="V7" s="203">
        <v>8942</v>
      </c>
    </row>
    <row r="8" spans="1:22" ht="22.5" customHeight="1">
      <c r="A8" s="128" t="s">
        <v>254</v>
      </c>
      <c r="B8" s="202">
        <v>164989421</v>
      </c>
      <c r="C8" s="202">
        <v>200272611</v>
      </c>
      <c r="D8" s="202">
        <v>199562600</v>
      </c>
      <c r="E8" s="202">
        <v>179412092.53999999</v>
      </c>
      <c r="F8" s="202">
        <v>477994000</v>
      </c>
      <c r="G8" s="202">
        <v>431834965</v>
      </c>
      <c r="H8" s="202">
        <v>422623857.722</v>
      </c>
      <c r="I8" s="202">
        <v>566218322.67000008</v>
      </c>
      <c r="J8" s="202">
        <v>601832353.21099997</v>
      </c>
      <c r="K8" s="202">
        <v>762828706.50800002</v>
      </c>
      <c r="L8" s="202">
        <v>921736614.02200007</v>
      </c>
      <c r="M8" s="202">
        <v>1142800361.6524999</v>
      </c>
      <c r="N8" s="202">
        <v>1223546920.9380002</v>
      </c>
      <c r="O8" s="202">
        <v>999718035.63999987</v>
      </c>
      <c r="P8" s="202">
        <v>1238481530.1800001</v>
      </c>
      <c r="Q8" s="202">
        <v>1726399846.7200003</v>
      </c>
      <c r="R8" s="202">
        <v>2036051326.7600002</v>
      </c>
      <c r="S8" s="202">
        <v>1935888104.4400001</v>
      </c>
      <c r="T8" s="202">
        <v>2258846319.4299998</v>
      </c>
      <c r="U8" s="202">
        <v>2981579098.6700006</v>
      </c>
      <c r="V8" s="202">
        <v>2899599522.7600002</v>
      </c>
    </row>
    <row r="9" spans="1:22" ht="15" customHeight="1">
      <c r="A9" s="128" t="s">
        <v>71</v>
      </c>
      <c r="B9" s="202">
        <v>14982.693516164185</v>
      </c>
      <c r="C9" s="202">
        <v>17695.053101254638</v>
      </c>
      <c r="D9" s="202">
        <v>19994.249073239156</v>
      </c>
      <c r="E9" s="202">
        <v>20643.434879760673</v>
      </c>
      <c r="F9" s="202">
        <v>58441.618779801931</v>
      </c>
      <c r="G9" s="202">
        <v>54704.728023869633</v>
      </c>
      <c r="H9" s="202">
        <v>52092.18017034389</v>
      </c>
      <c r="I9" s="202">
        <v>55106.406099270083</v>
      </c>
      <c r="J9" s="202">
        <v>55994.822591272794</v>
      </c>
      <c r="K9" s="202">
        <v>64976.891525383304</v>
      </c>
      <c r="L9" s="202">
        <v>70270.383016085994</v>
      </c>
      <c r="M9" s="202">
        <v>72182.943510137688</v>
      </c>
      <c r="N9" s="202">
        <v>83155.288904308836</v>
      </c>
      <c r="O9" s="202">
        <v>109847.05369080319</v>
      </c>
      <c r="P9" s="202">
        <v>104469.12949641501</v>
      </c>
      <c r="Q9" s="202">
        <v>133518.9363279196</v>
      </c>
      <c r="R9" s="202">
        <v>171039.2579603495</v>
      </c>
      <c r="S9" s="202">
        <v>183688.02585064998</v>
      </c>
      <c r="T9" s="202">
        <v>190700.40687463063</v>
      </c>
      <c r="U9" s="202">
        <v>271620.5792721145</v>
      </c>
      <c r="V9" s="202">
        <v>324267.44830686651</v>
      </c>
    </row>
    <row r="10" spans="1:22" ht="19.5" customHeight="1">
      <c r="A10" s="122"/>
      <c r="B10" s="122"/>
      <c r="C10" s="122"/>
      <c r="D10" s="122"/>
      <c r="E10" s="122"/>
      <c r="F10" s="122"/>
      <c r="G10" s="122"/>
      <c r="H10" s="122"/>
      <c r="I10" s="122"/>
      <c r="J10" s="122"/>
      <c r="K10" s="122"/>
      <c r="L10" s="122"/>
      <c r="M10" s="122"/>
      <c r="N10" s="122"/>
      <c r="O10" s="122"/>
      <c r="P10" s="122"/>
      <c r="Q10" s="122"/>
      <c r="R10" s="122"/>
      <c r="S10" s="122"/>
      <c r="T10" s="122"/>
      <c r="U10" s="122"/>
      <c r="V10" s="122"/>
    </row>
    <row r="11" spans="1:22" ht="15" customHeight="1">
      <c r="A11" s="128" t="s">
        <v>216</v>
      </c>
      <c r="B11" s="122"/>
      <c r="C11" s="122"/>
      <c r="D11" s="122"/>
      <c r="E11" s="122"/>
      <c r="F11" s="122"/>
      <c r="G11" s="122"/>
      <c r="H11" s="122"/>
      <c r="I11" s="122"/>
      <c r="J11" s="122"/>
      <c r="K11" s="122"/>
      <c r="L11" s="122"/>
      <c r="M11" s="122"/>
      <c r="N11" s="122"/>
      <c r="O11" s="122"/>
      <c r="P11" s="122"/>
      <c r="Q11" s="122"/>
      <c r="R11" s="122"/>
      <c r="S11" s="122"/>
      <c r="T11" s="122"/>
      <c r="U11" s="122"/>
      <c r="V11" s="122"/>
    </row>
    <row r="12" spans="1:22" ht="15" customHeight="1">
      <c r="A12" s="92" t="s">
        <v>133</v>
      </c>
      <c r="B12" s="204">
        <v>-89</v>
      </c>
      <c r="C12" s="205">
        <v>306</v>
      </c>
      <c r="D12" s="204">
        <v>-1337</v>
      </c>
      <c r="E12" s="204">
        <v>-1290</v>
      </c>
      <c r="F12" s="204">
        <v>-512</v>
      </c>
      <c r="G12" s="204">
        <v>535</v>
      </c>
      <c r="H12" s="204">
        <v>-580</v>
      </c>
      <c r="I12" s="204">
        <v>2162</v>
      </c>
      <c r="J12" s="204">
        <v>2635</v>
      </c>
      <c r="K12" s="204">
        <v>1465</v>
      </c>
      <c r="L12" s="204">
        <v>1377</v>
      </c>
      <c r="M12" s="204">
        <v>2715</v>
      </c>
      <c r="N12" s="204">
        <v>-1118</v>
      </c>
      <c r="O12" s="204">
        <v>-5613</v>
      </c>
      <c r="P12" s="204">
        <v>2754</v>
      </c>
      <c r="Q12" s="204">
        <v>1075</v>
      </c>
      <c r="R12" s="204">
        <v>-1026</v>
      </c>
      <c r="S12" s="204">
        <v>-1365</v>
      </c>
      <c r="T12" s="204">
        <v>1306</v>
      </c>
      <c r="U12" s="204">
        <v>-868</v>
      </c>
      <c r="V12" s="204">
        <v>-2035</v>
      </c>
    </row>
    <row r="13" spans="1:22" ht="15" customHeight="1">
      <c r="A13" s="92" t="s">
        <v>72</v>
      </c>
      <c r="B13" s="206">
        <v>-0.80172957391226018</v>
      </c>
      <c r="C13" s="206">
        <v>2.7787867780602977</v>
      </c>
      <c r="D13" s="206">
        <v>-11.813041173352183</v>
      </c>
      <c r="E13" s="206">
        <v>-12.924556657649532</v>
      </c>
      <c r="F13" s="206">
        <v>-5.8911517661949144</v>
      </c>
      <c r="G13" s="206">
        <v>6.5411419488935074</v>
      </c>
      <c r="H13" s="206">
        <v>-6.6720349706660533</v>
      </c>
      <c r="I13" s="206">
        <v>26.648588684826823</v>
      </c>
      <c r="J13" s="206">
        <v>32.478737828177003</v>
      </c>
      <c r="K13" s="206">
        <v>14.257907542579076</v>
      </c>
      <c r="L13" s="206">
        <v>11.729131175468478</v>
      </c>
      <c r="M13" s="206">
        <v>20.69833041091713</v>
      </c>
      <c r="N13" s="206">
        <v>-7.061647296614451</v>
      </c>
      <c r="O13" s="206">
        <v>-38.147342666847898</v>
      </c>
      <c r="P13" s="206">
        <v>30.260410943852321</v>
      </c>
      <c r="Q13" s="206">
        <v>9.0679038380430121</v>
      </c>
      <c r="R13" s="206">
        <v>-7.9350348027842248</v>
      </c>
      <c r="S13" s="206">
        <v>-11.466733870967738</v>
      </c>
      <c r="T13" s="206">
        <v>12.392067558591901</v>
      </c>
      <c r="U13" s="206">
        <v>-7.3279864921907967</v>
      </c>
      <c r="V13" s="206">
        <v>-18.538762867814519</v>
      </c>
    </row>
    <row r="14" spans="1:22" ht="12" customHeight="1">
      <c r="A14" s="122"/>
      <c r="B14" s="122"/>
      <c r="C14" s="122"/>
      <c r="D14" s="122"/>
      <c r="E14" s="122"/>
      <c r="F14" s="122"/>
      <c r="G14" s="122"/>
      <c r="H14" s="122"/>
      <c r="I14" s="122"/>
      <c r="J14" s="122"/>
      <c r="K14" s="122"/>
      <c r="L14" s="122"/>
      <c r="M14" s="122"/>
      <c r="N14" s="122"/>
      <c r="O14" s="122"/>
      <c r="P14" s="122"/>
      <c r="Q14" s="122"/>
      <c r="R14" s="122"/>
      <c r="S14" s="122"/>
      <c r="T14" s="122"/>
      <c r="U14" s="122"/>
      <c r="V14" s="122"/>
    </row>
    <row r="15" spans="1:22" ht="15" customHeight="1">
      <c r="A15" s="128" t="s">
        <v>215</v>
      </c>
      <c r="B15" s="122"/>
      <c r="C15" s="122"/>
      <c r="D15" s="122"/>
      <c r="E15" s="122"/>
      <c r="F15" s="122"/>
      <c r="G15" s="122"/>
      <c r="H15" s="122"/>
      <c r="I15" s="122"/>
      <c r="J15" s="122"/>
      <c r="K15" s="122"/>
      <c r="L15" s="122"/>
      <c r="M15" s="122"/>
      <c r="N15" s="122"/>
      <c r="O15" s="122"/>
      <c r="P15" s="122"/>
      <c r="Q15" s="122"/>
      <c r="R15" s="122"/>
      <c r="S15" s="122"/>
      <c r="T15" s="122"/>
      <c r="U15" s="122"/>
      <c r="V15" s="122"/>
    </row>
    <row r="16" spans="1:22" ht="15" customHeight="1">
      <c r="A16" s="92" t="s">
        <v>133</v>
      </c>
      <c r="B16" s="207">
        <v>2331.1300489089845</v>
      </c>
      <c r="C16" s="207">
        <v>2712.359585090453</v>
      </c>
      <c r="D16" s="207">
        <v>2299.1959719845181</v>
      </c>
      <c r="E16" s="207">
        <v>649.1858065215165</v>
      </c>
      <c r="F16" s="207">
        <v>37798.183900041258</v>
      </c>
      <c r="G16" s="207">
        <v>-3736.8907559322979</v>
      </c>
      <c r="H16" s="207">
        <v>-2612.5478535257425</v>
      </c>
      <c r="I16" s="207">
        <v>3014.2259289261929</v>
      </c>
      <c r="J16" s="207">
        <v>3902.6424209289034</v>
      </c>
      <c r="K16" s="207">
        <v>9870.4854261132205</v>
      </c>
      <c r="L16" s="207">
        <v>5293.4914907026905</v>
      </c>
      <c r="M16" s="207">
        <v>1912.5604940516932</v>
      </c>
      <c r="N16" s="207">
        <v>10972.345394171149</v>
      </c>
      <c r="O16" s="207">
        <v>26691.764786494357</v>
      </c>
      <c r="P16" s="207">
        <v>-5377.9241943881789</v>
      </c>
      <c r="Q16" s="207">
        <v>29049.806831504582</v>
      </c>
      <c r="R16" s="207">
        <v>37520.321632429899</v>
      </c>
      <c r="S16" s="207">
        <v>12648.767890300485</v>
      </c>
      <c r="T16" s="207">
        <v>7012.381023980648</v>
      </c>
      <c r="U16" s="207">
        <v>80920.172397483868</v>
      </c>
      <c r="V16" s="207">
        <f>V9-U9</f>
        <v>52646.869034752017</v>
      </c>
    </row>
    <row r="17" spans="1:22" ht="15" customHeight="1" thickBot="1">
      <c r="A17" s="88" t="s">
        <v>72</v>
      </c>
      <c r="B17" s="208">
        <v>18.425628223281805</v>
      </c>
      <c r="C17" s="208">
        <v>18.103284180272425</v>
      </c>
      <c r="D17" s="208">
        <v>12.993439233146454</v>
      </c>
      <c r="E17" s="208">
        <v>3.2468626560744624</v>
      </c>
      <c r="F17" s="208">
        <v>183.10026466137921</v>
      </c>
      <c r="G17" s="208">
        <v>-6.3942286917346793</v>
      </c>
      <c r="H17" s="208">
        <v>-4.7757258794629127</v>
      </c>
      <c r="I17" s="208">
        <v>5.7863309215884833</v>
      </c>
      <c r="J17" s="208">
        <v>7.4918008963477405</v>
      </c>
      <c r="K17" s="208">
        <v>17.911684184833749</v>
      </c>
      <c r="L17" s="208">
        <v>8.1467293470552917</v>
      </c>
      <c r="M17" s="208">
        <v>2.7217163361894272</v>
      </c>
      <c r="N17" s="208">
        <v>15.200745301596278</v>
      </c>
      <c r="O17" s="208">
        <v>32.098697675393772</v>
      </c>
      <c r="P17" s="208">
        <v>-4.8958292586762759</v>
      </c>
      <c r="Q17" s="208">
        <v>27.807072741523562</v>
      </c>
      <c r="R17" s="208">
        <v>28.10112382881842</v>
      </c>
      <c r="S17" s="208">
        <v>7.3952424964523367</v>
      </c>
      <c r="T17" s="208">
        <v>3.8175493429724927</v>
      </c>
      <c r="U17" s="208">
        <v>42.433140927004963</v>
      </c>
      <c r="V17" s="208">
        <v>19.38250377634656</v>
      </c>
    </row>
    <row r="18" spans="1:22">
      <c r="I18" s="202"/>
      <c r="J18" s="202"/>
      <c r="K18" s="202"/>
      <c r="L18" s="202"/>
      <c r="M18" s="202"/>
      <c r="N18" s="202"/>
      <c r="O18" s="202"/>
      <c r="P18" s="202"/>
    </row>
    <row r="19" spans="1:22" ht="15.75" thickBot="1">
      <c r="I19" s="202"/>
      <c r="J19" s="202"/>
      <c r="K19" s="202"/>
      <c r="L19" s="202"/>
      <c r="M19" s="202"/>
      <c r="N19" s="202"/>
      <c r="O19" s="202"/>
      <c r="P19" s="202"/>
    </row>
    <row r="20" spans="1:22">
      <c r="A20" s="406" t="s">
        <v>87</v>
      </c>
      <c r="B20" s="462" t="s">
        <v>309</v>
      </c>
      <c r="D20" s="202"/>
    </row>
    <row r="21" spans="1:22" ht="15.75" thickBot="1">
      <c r="A21" s="407"/>
      <c r="B21" s="421"/>
    </row>
    <row r="22" spans="1:22" ht="18">
      <c r="A22" s="220" t="s">
        <v>130</v>
      </c>
    </row>
    <row r="23" spans="1:22" ht="19.5" customHeight="1">
      <c r="A23" s="128" t="s">
        <v>70</v>
      </c>
      <c r="B23" s="203">
        <v>10950</v>
      </c>
      <c r="D23" s="272"/>
    </row>
    <row r="24" spans="1:22" ht="19.5" customHeight="1">
      <c r="A24" s="128" t="s">
        <v>310</v>
      </c>
      <c r="B24" s="202">
        <v>915226115.97000003</v>
      </c>
      <c r="C24" s="202"/>
      <c r="D24" s="277"/>
      <c r="E24" s="202"/>
    </row>
    <row r="25" spans="1:22" ht="24" customHeight="1">
      <c r="A25" s="128" t="s">
        <v>71</v>
      </c>
      <c r="B25" s="202">
        <v>83582.293695890417</v>
      </c>
    </row>
    <row r="26" spans="1:22">
      <c r="A26" s="265"/>
      <c r="B26" s="270"/>
    </row>
    <row r="27" spans="1:22" s="295" customFormat="1" ht="18.75">
      <c r="A27" s="220" t="s">
        <v>306</v>
      </c>
      <c r="B27" s="270"/>
      <c r="C27" s="119"/>
    </row>
    <row r="28" spans="1:22" s="295" customFormat="1">
      <c r="A28" s="128" t="s">
        <v>70</v>
      </c>
      <c r="B28" s="203">
        <v>7822</v>
      </c>
      <c r="C28" s="119"/>
      <c r="D28" s="296"/>
    </row>
    <row r="29" spans="1:22" s="295" customFormat="1" ht="16.5">
      <c r="A29" s="128" t="s">
        <v>310</v>
      </c>
      <c r="B29" s="202">
        <v>2839833381.6000009</v>
      </c>
      <c r="C29" s="119"/>
      <c r="D29" s="297"/>
    </row>
    <row r="30" spans="1:22" s="295" customFormat="1">
      <c r="A30" s="128" t="s">
        <v>71</v>
      </c>
      <c r="B30" s="202">
        <v>363057.195295321</v>
      </c>
      <c r="C30" s="119"/>
    </row>
    <row r="31" spans="1:22" s="295" customFormat="1">
      <c r="A31" s="122"/>
      <c r="B31" s="270"/>
      <c r="C31" s="119"/>
    </row>
    <row r="32" spans="1:22" ht="15.75" thickBot="1">
      <c r="A32" s="305"/>
      <c r="B32" s="208"/>
    </row>
    <row r="33" spans="1:2">
      <c r="A33" s="210" t="s">
        <v>131</v>
      </c>
      <c r="B33" s="270"/>
    </row>
    <row r="34" spans="1:2">
      <c r="A34" s="210" t="s">
        <v>283</v>
      </c>
      <c r="B34" s="270"/>
    </row>
    <row r="35" spans="1:2">
      <c r="A35" s="347" t="s">
        <v>255</v>
      </c>
    </row>
    <row r="36" spans="1:2">
      <c r="A36" s="347" t="s">
        <v>308</v>
      </c>
    </row>
    <row r="37" spans="1:2">
      <c r="A37" s="347" t="s">
        <v>344</v>
      </c>
    </row>
    <row r="38" spans="1:2">
      <c r="A38" s="326" t="s">
        <v>311</v>
      </c>
    </row>
  </sheetData>
  <mergeCells count="26">
    <mergeCell ref="N4:N5"/>
    <mergeCell ref="A2:V2"/>
    <mergeCell ref="T4:T5"/>
    <mergeCell ref="U4:U5"/>
    <mergeCell ref="V4:V5"/>
    <mergeCell ref="O4:O5"/>
    <mergeCell ref="P4:P5"/>
    <mergeCell ref="Q4:Q5"/>
    <mergeCell ref="R4:R5"/>
    <mergeCell ref="S4:S5"/>
    <mergeCell ref="A20:A21"/>
    <mergeCell ref="L4:L5"/>
    <mergeCell ref="D4:D5"/>
    <mergeCell ref="J4:J5"/>
    <mergeCell ref="A3:N3"/>
    <mergeCell ref="A4:A5"/>
    <mergeCell ref="B4:B5"/>
    <mergeCell ref="K4:K5"/>
    <mergeCell ref="F4:F5"/>
    <mergeCell ref="B20:B21"/>
    <mergeCell ref="E4:E5"/>
    <mergeCell ref="M4:M5"/>
    <mergeCell ref="C4:C5"/>
    <mergeCell ref="G4:G5"/>
    <mergeCell ref="I4:I5"/>
    <mergeCell ref="H4:H5"/>
  </mergeCells>
  <phoneticPr fontId="0" type="noConversion"/>
  <hyperlinks>
    <hyperlink ref="A1" location="Índice!A1" display="Regresar" xr:uid="{00000000-0004-0000-1200-000000000000}"/>
  </hyperlinks>
  <printOptions horizontalCentered="1" gridLinesSet="0"/>
  <pageMargins left="0.27559055118110237" right="0.27559055118110237" top="0.39370078740157483" bottom="0" header="0" footer="0"/>
  <pageSetup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H4"/>
  <sheetViews>
    <sheetView showGridLines="0" view="pageBreakPreview" zoomScaleNormal="150" zoomScaleSheetLayoutView="100" workbookViewId="0">
      <selection sqref="A1:XFD1048576"/>
    </sheetView>
  </sheetViews>
  <sheetFormatPr baseColWidth="10" defaultRowHeight="18"/>
  <cols>
    <col min="1" max="1" width="9.5546875" style="47" customWidth="1"/>
    <col min="2" max="16384" width="11.5546875" style="47"/>
  </cols>
  <sheetData>
    <row r="1" spans="1:8" s="51" customFormat="1">
      <c r="A1" s="238" t="s">
        <v>134</v>
      </c>
    </row>
    <row r="2" spans="1:8" s="51" customFormat="1">
      <c r="A2" s="50"/>
    </row>
    <row r="3" spans="1:8" s="51" customFormat="1" ht="18.75">
      <c r="A3" s="393" t="s">
        <v>332</v>
      </c>
      <c r="B3" s="393"/>
      <c r="C3" s="393"/>
      <c r="D3" s="393"/>
      <c r="E3" s="393"/>
      <c r="F3" s="393"/>
      <c r="G3" s="393"/>
      <c r="H3" s="393"/>
    </row>
    <row r="4" spans="1:8" s="51" customFormat="1"/>
  </sheetData>
  <mergeCells count="1">
    <mergeCell ref="A3:H3"/>
  </mergeCells>
  <phoneticPr fontId="0" type="noConversion"/>
  <hyperlinks>
    <hyperlink ref="A1" location="Índice!A1" display="Regresar" xr:uid="{00000000-0004-0000-0100-000000000000}"/>
  </hyperlinks>
  <printOptions horizontalCentered="1"/>
  <pageMargins left="0.27559055118110237" right="0.27559055118110237" top="0.39370078740157483" bottom="0" header="0.31496062992125984" footer="0.31496062992125984"/>
  <pageSetup scale="86"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pageSetUpPr fitToPage="1"/>
  </sheetPr>
  <dimension ref="A1:U40"/>
  <sheetViews>
    <sheetView showGridLines="0" zoomScaleNormal="100" zoomScaleSheetLayoutView="49" workbookViewId="0"/>
  </sheetViews>
  <sheetFormatPr baseColWidth="10" defaultRowHeight="15"/>
  <cols>
    <col min="1" max="1" width="9.21875" style="22" customWidth="1"/>
    <col min="2" max="2" width="10.33203125" style="22" customWidth="1"/>
    <col min="3" max="3" width="11.77734375" style="22" customWidth="1"/>
    <col min="4" max="4" width="2" style="22" customWidth="1"/>
    <col min="5" max="7" width="8.33203125" style="22" customWidth="1"/>
    <col min="8" max="8" width="11" style="22" customWidth="1"/>
    <col min="9" max="9" width="2.5546875" style="22" customWidth="1"/>
    <col min="10" max="10" width="8.33203125" style="22" customWidth="1"/>
    <col min="11" max="11" width="2.109375" style="22" customWidth="1"/>
    <col min="12" max="14" width="8.77734375" style="22" customWidth="1"/>
    <col min="15" max="15" width="11.5546875" style="22" customWidth="1"/>
    <col min="16" max="16" width="2.77734375" style="22" customWidth="1"/>
    <col min="17" max="19" width="9.44140625" style="22" customWidth="1"/>
    <col min="20" max="20" width="13.21875" style="22" customWidth="1"/>
    <col min="21" max="21" width="13.21875" style="28" customWidth="1"/>
    <col min="22" max="16384" width="11.5546875" style="28"/>
  </cols>
  <sheetData>
    <row r="1" spans="1:21">
      <c r="A1" s="377" t="s">
        <v>134</v>
      </c>
    </row>
    <row r="2" spans="1:21" ht="12.75" customHeight="1">
      <c r="A2" s="481" t="s">
        <v>256</v>
      </c>
      <c r="B2" s="481"/>
      <c r="C2" s="481"/>
      <c r="D2" s="481"/>
      <c r="E2" s="481"/>
      <c r="F2" s="481"/>
      <c r="G2" s="481"/>
      <c r="H2" s="481"/>
      <c r="I2" s="481"/>
      <c r="J2" s="481"/>
      <c r="K2" s="481"/>
      <c r="L2" s="481"/>
      <c r="M2" s="481"/>
      <c r="N2" s="481"/>
      <c r="O2" s="481"/>
      <c r="P2" s="481"/>
      <c r="Q2" s="481"/>
      <c r="R2" s="481"/>
      <c r="S2" s="481"/>
      <c r="T2" s="481"/>
      <c r="U2" s="378"/>
    </row>
    <row r="3" spans="1:21" ht="23.25" customHeight="1">
      <c r="A3" s="482" t="s">
        <v>345</v>
      </c>
      <c r="B3" s="482"/>
      <c r="C3" s="482"/>
      <c r="D3" s="482"/>
      <c r="E3" s="482"/>
      <c r="F3" s="482"/>
      <c r="G3" s="482"/>
      <c r="H3" s="482"/>
      <c r="I3" s="482"/>
      <c r="J3" s="482"/>
      <c r="K3" s="482"/>
      <c r="L3" s="482"/>
      <c r="M3" s="482"/>
      <c r="N3" s="482"/>
      <c r="O3" s="482"/>
      <c r="P3" s="482"/>
      <c r="Q3" s="482"/>
      <c r="R3" s="482"/>
      <c r="S3" s="482"/>
      <c r="T3" s="482"/>
      <c r="U3" s="379"/>
    </row>
    <row r="4" spans="1:21" ht="18.75" thickBot="1">
      <c r="A4" s="349"/>
      <c r="B4" s="366"/>
      <c r="C4" s="366"/>
      <c r="D4" s="366"/>
      <c r="E4" s="366"/>
      <c r="F4" s="366"/>
      <c r="G4" s="366"/>
      <c r="H4" s="366"/>
      <c r="I4" s="366"/>
      <c r="J4" s="366"/>
      <c r="K4" s="366"/>
      <c r="L4" s="366"/>
      <c r="M4" s="366"/>
      <c r="N4" s="366"/>
      <c r="O4" s="366"/>
      <c r="P4" s="366"/>
      <c r="Q4" s="366"/>
      <c r="R4" s="366"/>
      <c r="S4" s="366"/>
      <c r="T4" s="380"/>
      <c r="U4" s="370"/>
    </row>
    <row r="5" spans="1:21" ht="15.75" customHeight="1" thickBot="1">
      <c r="A5" s="436" t="s">
        <v>99</v>
      </c>
      <c r="B5" s="436" t="s">
        <v>132</v>
      </c>
      <c r="C5" s="440" t="s">
        <v>95</v>
      </c>
      <c r="D5" s="440"/>
      <c r="E5" s="440"/>
      <c r="F5" s="440"/>
      <c r="G5" s="440"/>
      <c r="H5" s="440"/>
      <c r="I5" s="373"/>
      <c r="J5" s="440" t="s">
        <v>260</v>
      </c>
      <c r="K5" s="440"/>
      <c r="L5" s="440"/>
      <c r="M5" s="440"/>
      <c r="N5" s="440"/>
      <c r="O5" s="440"/>
      <c r="P5" s="373"/>
      <c r="Q5" s="444" t="s">
        <v>118</v>
      </c>
      <c r="R5" s="444"/>
      <c r="S5" s="444"/>
      <c r="T5" s="444"/>
      <c r="U5" s="23"/>
    </row>
    <row r="6" spans="1:21" ht="15.75" customHeight="1">
      <c r="A6" s="433"/>
      <c r="B6" s="433"/>
      <c r="C6" s="427" t="s">
        <v>100</v>
      </c>
      <c r="D6" s="23"/>
      <c r="E6" s="427" t="s">
        <v>101</v>
      </c>
      <c r="F6" s="427"/>
      <c r="G6" s="427"/>
      <c r="H6" s="427"/>
      <c r="I6" s="23"/>
      <c r="J6" s="427" t="s">
        <v>100</v>
      </c>
      <c r="K6" s="23"/>
      <c r="L6" s="427" t="s">
        <v>101</v>
      </c>
      <c r="M6" s="427"/>
      <c r="N6" s="427"/>
      <c r="O6" s="427"/>
      <c r="P6" s="23"/>
      <c r="Q6" s="353"/>
      <c r="R6" s="444" t="s">
        <v>100</v>
      </c>
      <c r="S6" s="444"/>
      <c r="T6" s="353"/>
      <c r="U6" s="381"/>
    </row>
    <row r="7" spans="1:21" ht="15.75" customHeight="1" thickBot="1">
      <c r="A7" s="433"/>
      <c r="B7" s="433"/>
      <c r="C7" s="428"/>
      <c r="D7" s="23"/>
      <c r="E7" s="428"/>
      <c r="F7" s="428"/>
      <c r="G7" s="428"/>
      <c r="H7" s="428"/>
      <c r="I7" s="23"/>
      <c r="J7" s="428"/>
      <c r="K7" s="23"/>
      <c r="L7" s="428"/>
      <c r="M7" s="428"/>
      <c r="N7" s="428"/>
      <c r="O7" s="428"/>
      <c r="P7" s="23"/>
      <c r="Q7" s="354"/>
      <c r="R7" s="483"/>
      <c r="S7" s="483"/>
      <c r="T7" s="354"/>
      <c r="U7" s="381"/>
    </row>
    <row r="8" spans="1:21" ht="15.75" customHeight="1">
      <c r="A8" s="433"/>
      <c r="B8" s="433"/>
      <c r="C8" s="441" t="s">
        <v>102</v>
      </c>
      <c r="D8" s="24"/>
      <c r="E8" s="441" t="s">
        <v>93</v>
      </c>
      <c r="F8" s="441" t="s">
        <v>328</v>
      </c>
      <c r="G8" s="441" t="s">
        <v>104</v>
      </c>
      <c r="H8" s="441" t="s">
        <v>105</v>
      </c>
      <c r="I8" s="24"/>
      <c r="J8" s="427" t="s">
        <v>106</v>
      </c>
      <c r="K8" s="23"/>
      <c r="L8" s="427" t="s">
        <v>93</v>
      </c>
      <c r="M8" s="441" t="s">
        <v>328</v>
      </c>
      <c r="N8" s="427" t="s">
        <v>104</v>
      </c>
      <c r="O8" s="427" t="s">
        <v>105</v>
      </c>
      <c r="P8" s="23"/>
      <c r="Q8" s="427" t="s">
        <v>93</v>
      </c>
      <c r="R8" s="427" t="s">
        <v>107</v>
      </c>
      <c r="S8" s="427" t="s">
        <v>108</v>
      </c>
      <c r="T8" s="427" t="s">
        <v>331</v>
      </c>
      <c r="U8" s="23"/>
    </row>
    <row r="9" spans="1:21" ht="15.75" customHeight="1" thickBot="1">
      <c r="A9" s="428"/>
      <c r="B9" s="428"/>
      <c r="C9" s="442"/>
      <c r="D9" s="375"/>
      <c r="E9" s="442"/>
      <c r="F9" s="442"/>
      <c r="G9" s="442"/>
      <c r="H9" s="442"/>
      <c r="I9" s="375"/>
      <c r="J9" s="428"/>
      <c r="K9" s="374"/>
      <c r="L9" s="428"/>
      <c r="M9" s="442"/>
      <c r="N9" s="428"/>
      <c r="O9" s="428"/>
      <c r="P9" s="374"/>
      <c r="Q9" s="428"/>
      <c r="R9" s="428"/>
      <c r="S9" s="428"/>
      <c r="T9" s="428"/>
      <c r="U9" s="23"/>
    </row>
    <row r="10" spans="1:21" ht="15" customHeight="1">
      <c r="A10" s="25" t="s">
        <v>325</v>
      </c>
      <c r="B10" s="376">
        <v>4510</v>
      </c>
      <c r="C10" s="376">
        <v>19</v>
      </c>
      <c r="D10" s="376"/>
      <c r="E10" s="376">
        <v>151</v>
      </c>
      <c r="F10" s="376">
        <v>128</v>
      </c>
      <c r="G10" s="376">
        <v>4</v>
      </c>
      <c r="H10" s="376">
        <v>19</v>
      </c>
      <c r="I10" s="376"/>
      <c r="J10" s="376">
        <v>2276</v>
      </c>
      <c r="K10" s="376"/>
      <c r="L10" s="376">
        <v>2064</v>
      </c>
      <c r="M10" s="376">
        <v>1792</v>
      </c>
      <c r="N10" s="376">
        <v>114</v>
      </c>
      <c r="O10" s="376">
        <v>158</v>
      </c>
      <c r="P10" s="376"/>
      <c r="Q10" s="376">
        <v>0</v>
      </c>
      <c r="R10" s="376">
        <v>0</v>
      </c>
      <c r="S10" s="376">
        <v>0</v>
      </c>
      <c r="T10" s="376">
        <v>0</v>
      </c>
      <c r="U10" s="26"/>
    </row>
    <row r="11" spans="1:21" ht="15" customHeight="1">
      <c r="A11" s="25">
        <v>1998</v>
      </c>
      <c r="B11" s="26">
        <v>27993</v>
      </c>
      <c r="C11" s="26">
        <v>1294</v>
      </c>
      <c r="D11" s="26"/>
      <c r="E11" s="26">
        <v>1598</v>
      </c>
      <c r="F11" s="26">
        <v>1232</v>
      </c>
      <c r="G11" s="26">
        <v>64</v>
      </c>
      <c r="H11" s="26">
        <v>302</v>
      </c>
      <c r="I11" s="26"/>
      <c r="J11" s="26">
        <v>12849</v>
      </c>
      <c r="K11" s="26"/>
      <c r="L11" s="26">
        <v>12252</v>
      </c>
      <c r="M11" s="26">
        <v>10154</v>
      </c>
      <c r="N11" s="26">
        <v>912</v>
      </c>
      <c r="O11" s="26">
        <v>1186</v>
      </c>
      <c r="P11" s="26"/>
      <c r="Q11" s="26">
        <v>0</v>
      </c>
      <c r="R11" s="26">
        <v>0</v>
      </c>
      <c r="S11" s="26">
        <v>0</v>
      </c>
      <c r="T11" s="26">
        <v>0</v>
      </c>
      <c r="U11" s="26"/>
    </row>
    <row r="12" spans="1:21" ht="15" customHeight="1">
      <c r="A12" s="25">
        <v>1999</v>
      </c>
      <c r="B12" s="26">
        <v>52562</v>
      </c>
      <c r="C12" s="26">
        <v>4000</v>
      </c>
      <c r="D12" s="26"/>
      <c r="E12" s="26">
        <v>3278</v>
      </c>
      <c r="F12" s="26">
        <v>2524</v>
      </c>
      <c r="G12" s="26">
        <v>135</v>
      </c>
      <c r="H12" s="26">
        <v>619</v>
      </c>
      <c r="I12" s="26"/>
      <c r="J12" s="26">
        <v>22413</v>
      </c>
      <c r="K12" s="26"/>
      <c r="L12" s="26">
        <v>22871</v>
      </c>
      <c r="M12" s="26">
        <v>18583</v>
      </c>
      <c r="N12" s="26">
        <v>1862</v>
      </c>
      <c r="O12" s="26">
        <v>2426</v>
      </c>
      <c r="P12" s="26"/>
      <c r="Q12" s="26">
        <v>0</v>
      </c>
      <c r="R12" s="26">
        <v>0</v>
      </c>
      <c r="S12" s="26">
        <v>0</v>
      </c>
      <c r="T12" s="26">
        <v>0</v>
      </c>
      <c r="U12" s="26"/>
    </row>
    <row r="13" spans="1:21" ht="15" customHeight="1">
      <c r="A13" s="25" t="s">
        <v>326</v>
      </c>
      <c r="B13" s="26">
        <v>78456</v>
      </c>
      <c r="C13" s="26">
        <v>7001</v>
      </c>
      <c r="D13" s="26"/>
      <c r="E13" s="26">
        <v>4971</v>
      </c>
      <c r="F13" s="26">
        <v>3772</v>
      </c>
      <c r="G13" s="26">
        <v>210</v>
      </c>
      <c r="H13" s="26">
        <v>989</v>
      </c>
      <c r="I13" s="26"/>
      <c r="J13" s="26">
        <v>32398</v>
      </c>
      <c r="K13" s="26"/>
      <c r="L13" s="26">
        <v>34086</v>
      </c>
      <c r="M13" s="26">
        <v>27561</v>
      </c>
      <c r="N13" s="26">
        <v>2705</v>
      </c>
      <c r="O13" s="26">
        <v>3820</v>
      </c>
      <c r="P13" s="26"/>
      <c r="Q13" s="26">
        <v>0</v>
      </c>
      <c r="R13" s="26">
        <v>0</v>
      </c>
      <c r="S13" s="26">
        <v>0</v>
      </c>
      <c r="T13" s="26">
        <v>0</v>
      </c>
      <c r="U13" s="26"/>
    </row>
    <row r="14" spans="1:21" ht="15" customHeight="1">
      <c r="A14" s="27">
        <v>2001</v>
      </c>
      <c r="B14" s="26">
        <v>109862</v>
      </c>
      <c r="C14" s="26">
        <v>10882</v>
      </c>
      <c r="D14" s="26"/>
      <c r="E14" s="26">
        <v>6649</v>
      </c>
      <c r="F14" s="26">
        <v>4997</v>
      </c>
      <c r="G14" s="26">
        <v>273</v>
      </c>
      <c r="H14" s="26">
        <v>1379</v>
      </c>
      <c r="I14" s="26"/>
      <c r="J14" s="26">
        <v>45024</v>
      </c>
      <c r="K14" s="26"/>
      <c r="L14" s="26">
        <v>47307</v>
      </c>
      <c r="M14" s="26">
        <v>38120</v>
      </c>
      <c r="N14" s="26">
        <v>3746</v>
      </c>
      <c r="O14" s="26">
        <v>5441</v>
      </c>
      <c r="P14" s="26"/>
      <c r="Q14" s="26">
        <v>0</v>
      </c>
      <c r="R14" s="26">
        <v>0</v>
      </c>
      <c r="S14" s="26">
        <v>0</v>
      </c>
      <c r="T14" s="26">
        <v>0</v>
      </c>
      <c r="U14" s="26"/>
    </row>
    <row r="15" spans="1:21" ht="15" customHeight="1">
      <c r="A15" s="27">
        <v>2002</v>
      </c>
      <c r="B15" s="26">
        <v>125337</v>
      </c>
      <c r="C15" s="26">
        <v>12177</v>
      </c>
      <c r="D15" s="26"/>
      <c r="E15" s="26">
        <v>7680</v>
      </c>
      <c r="F15" s="26">
        <v>5766</v>
      </c>
      <c r="G15" s="26">
        <v>317</v>
      </c>
      <c r="H15" s="26">
        <v>1597</v>
      </c>
      <c r="I15" s="26"/>
      <c r="J15" s="26">
        <v>49269</v>
      </c>
      <c r="K15" s="26"/>
      <c r="L15" s="26">
        <v>56211</v>
      </c>
      <c r="M15" s="26">
        <v>45456</v>
      </c>
      <c r="N15" s="26">
        <v>4314</v>
      </c>
      <c r="O15" s="26">
        <v>6441</v>
      </c>
      <c r="P15" s="26"/>
      <c r="Q15" s="26">
        <v>0</v>
      </c>
      <c r="R15" s="26">
        <v>0</v>
      </c>
      <c r="S15" s="26">
        <v>0</v>
      </c>
      <c r="T15" s="26">
        <v>0</v>
      </c>
      <c r="U15" s="26"/>
    </row>
    <row r="16" spans="1:21" ht="15" customHeight="1">
      <c r="A16" s="27">
        <v>2003</v>
      </c>
      <c r="B16" s="26">
        <v>131190</v>
      </c>
      <c r="C16" s="26">
        <v>12315</v>
      </c>
      <c r="D16" s="26"/>
      <c r="E16" s="26">
        <v>8296</v>
      </c>
      <c r="F16" s="26">
        <v>6245</v>
      </c>
      <c r="G16" s="26">
        <v>339</v>
      </c>
      <c r="H16" s="26">
        <v>1712</v>
      </c>
      <c r="I16" s="26"/>
      <c r="J16" s="26">
        <v>49280</v>
      </c>
      <c r="K16" s="26"/>
      <c r="L16" s="26">
        <v>61299</v>
      </c>
      <c r="M16" s="26">
        <v>49720</v>
      </c>
      <c r="N16" s="26">
        <v>4575</v>
      </c>
      <c r="O16" s="26">
        <v>7004</v>
      </c>
      <c r="P16" s="26"/>
      <c r="Q16" s="26">
        <v>0</v>
      </c>
      <c r="R16" s="26">
        <v>0</v>
      </c>
      <c r="S16" s="26">
        <v>0</v>
      </c>
      <c r="T16" s="26">
        <v>0</v>
      </c>
      <c r="U16" s="26"/>
    </row>
    <row r="17" spans="1:21" ht="15" customHeight="1">
      <c r="A17" s="27">
        <v>2004</v>
      </c>
      <c r="B17" s="26">
        <v>137377</v>
      </c>
      <c r="C17" s="26">
        <v>12700</v>
      </c>
      <c r="D17" s="26"/>
      <c r="E17" s="26">
        <v>8877</v>
      </c>
      <c r="F17" s="26">
        <v>6677</v>
      </c>
      <c r="G17" s="26">
        <v>350</v>
      </c>
      <c r="H17" s="26">
        <v>1850</v>
      </c>
      <c r="I17" s="26"/>
      <c r="J17" s="26">
        <v>49305</v>
      </c>
      <c r="K17" s="26"/>
      <c r="L17" s="26">
        <v>66495</v>
      </c>
      <c r="M17" s="26">
        <v>54038</v>
      </c>
      <c r="N17" s="26">
        <v>4832</v>
      </c>
      <c r="O17" s="26">
        <v>7625</v>
      </c>
      <c r="P17" s="26"/>
      <c r="Q17" s="26">
        <v>0</v>
      </c>
      <c r="R17" s="26">
        <v>0</v>
      </c>
      <c r="S17" s="26">
        <v>0</v>
      </c>
      <c r="T17" s="26">
        <v>0</v>
      </c>
      <c r="U17" s="26"/>
    </row>
    <row r="18" spans="1:21" ht="15" customHeight="1">
      <c r="A18" s="27">
        <v>2005</v>
      </c>
      <c r="B18" s="26">
        <v>146669</v>
      </c>
      <c r="C18" s="26">
        <v>13606</v>
      </c>
      <c r="D18" s="26"/>
      <c r="E18" s="26">
        <v>9714</v>
      </c>
      <c r="F18" s="26">
        <v>7300</v>
      </c>
      <c r="G18" s="26">
        <v>390</v>
      </c>
      <c r="H18" s="26">
        <v>2024</v>
      </c>
      <c r="I18" s="26"/>
      <c r="J18" s="26">
        <v>49901</v>
      </c>
      <c r="K18" s="26"/>
      <c r="L18" s="26">
        <v>73448</v>
      </c>
      <c r="M18" s="26">
        <v>59746</v>
      </c>
      <c r="N18" s="26">
        <v>5221</v>
      </c>
      <c r="O18" s="26">
        <v>8481</v>
      </c>
      <c r="P18" s="26"/>
      <c r="Q18" s="26">
        <v>0</v>
      </c>
      <c r="R18" s="26">
        <v>0</v>
      </c>
      <c r="S18" s="26">
        <v>0</v>
      </c>
      <c r="T18" s="26">
        <v>0</v>
      </c>
      <c r="U18" s="26"/>
    </row>
    <row r="19" spans="1:21" ht="15" customHeight="1">
      <c r="A19" s="27">
        <v>2006</v>
      </c>
      <c r="B19" s="26">
        <v>155324</v>
      </c>
      <c r="C19" s="26">
        <v>14295</v>
      </c>
      <c r="D19" s="26"/>
      <c r="E19" s="26">
        <v>10500</v>
      </c>
      <c r="F19" s="26">
        <v>7899</v>
      </c>
      <c r="G19" s="26">
        <v>405</v>
      </c>
      <c r="H19" s="26">
        <v>2196</v>
      </c>
      <c r="I19" s="26"/>
      <c r="J19" s="26">
        <v>49951</v>
      </c>
      <c r="K19" s="26"/>
      <c r="L19" s="26">
        <v>80578</v>
      </c>
      <c r="M19" s="26">
        <v>65576</v>
      </c>
      <c r="N19" s="26">
        <v>5646</v>
      </c>
      <c r="O19" s="26">
        <v>9356</v>
      </c>
      <c r="P19" s="26"/>
      <c r="Q19" s="26">
        <v>0</v>
      </c>
      <c r="R19" s="26">
        <v>0</v>
      </c>
      <c r="S19" s="26">
        <v>0</v>
      </c>
      <c r="T19" s="26">
        <v>0</v>
      </c>
      <c r="U19" s="26"/>
    </row>
    <row r="20" spans="1:21" ht="15" customHeight="1">
      <c r="A20" s="27">
        <v>2007</v>
      </c>
      <c r="B20" s="26">
        <v>165081</v>
      </c>
      <c r="C20" s="26">
        <v>15434</v>
      </c>
      <c r="D20" s="26"/>
      <c r="E20" s="26">
        <v>11172</v>
      </c>
      <c r="F20" s="26">
        <v>8439</v>
      </c>
      <c r="G20" s="26">
        <v>419</v>
      </c>
      <c r="H20" s="26">
        <v>2314</v>
      </c>
      <c r="I20" s="26"/>
      <c r="J20" s="26">
        <v>51480</v>
      </c>
      <c r="K20" s="26"/>
      <c r="L20" s="26">
        <v>86995</v>
      </c>
      <c r="M20" s="26">
        <v>71150</v>
      </c>
      <c r="N20" s="26">
        <v>5907</v>
      </c>
      <c r="O20" s="26">
        <v>9938</v>
      </c>
      <c r="P20" s="26"/>
      <c r="Q20" s="26">
        <v>0</v>
      </c>
      <c r="R20" s="26">
        <v>0</v>
      </c>
      <c r="S20" s="26">
        <v>0</v>
      </c>
      <c r="T20" s="26">
        <v>0</v>
      </c>
      <c r="U20" s="26"/>
    </row>
    <row r="21" spans="1:21" ht="15" customHeight="1">
      <c r="A21" s="27">
        <v>2008</v>
      </c>
      <c r="B21" s="26">
        <v>176559</v>
      </c>
      <c r="C21" s="26">
        <v>16798</v>
      </c>
      <c r="D21" s="223"/>
      <c r="E21" s="26">
        <v>11913</v>
      </c>
      <c r="F21" s="26">
        <v>9006</v>
      </c>
      <c r="G21" s="26">
        <v>446</v>
      </c>
      <c r="H21" s="26">
        <v>2461</v>
      </c>
      <c r="I21" s="26"/>
      <c r="J21" s="26">
        <v>54300</v>
      </c>
      <c r="K21" s="26"/>
      <c r="L21" s="26">
        <v>93548</v>
      </c>
      <c r="M21" s="26">
        <v>76834</v>
      </c>
      <c r="N21" s="26">
        <v>6179</v>
      </c>
      <c r="O21" s="26">
        <v>10535</v>
      </c>
      <c r="P21" s="26"/>
      <c r="Q21" s="26">
        <v>0</v>
      </c>
      <c r="R21" s="26">
        <v>0</v>
      </c>
      <c r="S21" s="26">
        <v>0</v>
      </c>
      <c r="T21" s="26">
        <v>0</v>
      </c>
      <c r="U21" s="26"/>
    </row>
    <row r="22" spans="1:21" ht="15" customHeight="1">
      <c r="A22" s="27">
        <v>2009</v>
      </c>
      <c r="B22" s="26">
        <v>188952</v>
      </c>
      <c r="C22" s="26">
        <v>18113</v>
      </c>
      <c r="D22" s="223"/>
      <c r="E22" s="26">
        <v>12496</v>
      </c>
      <c r="F22" s="26">
        <v>9443</v>
      </c>
      <c r="G22" s="26">
        <v>467</v>
      </c>
      <c r="H22" s="26">
        <v>2586</v>
      </c>
      <c r="I22" s="26"/>
      <c r="J22" s="26">
        <v>57656</v>
      </c>
      <c r="K22" s="26"/>
      <c r="L22" s="26">
        <v>100426</v>
      </c>
      <c r="M22" s="26">
        <v>82513</v>
      </c>
      <c r="N22" s="26">
        <v>6620</v>
      </c>
      <c r="O22" s="26">
        <v>11293</v>
      </c>
      <c r="P22" s="26"/>
      <c r="Q22" s="26">
        <v>261</v>
      </c>
      <c r="R22" s="26">
        <v>0</v>
      </c>
      <c r="S22" s="26">
        <v>0</v>
      </c>
      <c r="T22" s="26">
        <v>261</v>
      </c>
      <c r="U22" s="26"/>
    </row>
    <row r="23" spans="1:21" ht="15" customHeight="1">
      <c r="A23" s="27">
        <v>2010</v>
      </c>
      <c r="B23" s="26">
        <v>206241</v>
      </c>
      <c r="C23" s="26">
        <v>19682</v>
      </c>
      <c r="D23" s="223"/>
      <c r="E23" s="26">
        <v>13267</v>
      </c>
      <c r="F23" s="26">
        <v>10004</v>
      </c>
      <c r="G23" s="26">
        <v>495</v>
      </c>
      <c r="H23" s="26">
        <v>2768</v>
      </c>
      <c r="I23" s="26"/>
      <c r="J23" s="26">
        <v>62318</v>
      </c>
      <c r="K23" s="26"/>
      <c r="L23" s="26">
        <v>110396</v>
      </c>
      <c r="M23" s="26">
        <v>90256</v>
      </c>
      <c r="N23" s="26">
        <v>7458</v>
      </c>
      <c r="O23" s="26">
        <v>12682</v>
      </c>
      <c r="P23" s="26"/>
      <c r="Q23" s="26">
        <v>578</v>
      </c>
      <c r="R23" s="26">
        <v>0</v>
      </c>
      <c r="S23" s="26">
        <v>0</v>
      </c>
      <c r="T23" s="26">
        <v>578</v>
      </c>
      <c r="U23" s="26"/>
    </row>
    <row r="24" spans="1:21" ht="15" customHeight="1">
      <c r="A24" s="27">
        <v>2011</v>
      </c>
      <c r="B24" s="26">
        <v>223416</v>
      </c>
      <c r="C24" s="26">
        <v>21530</v>
      </c>
      <c r="D24" s="223"/>
      <c r="E24" s="26">
        <v>14062</v>
      </c>
      <c r="F24" s="26">
        <v>10590</v>
      </c>
      <c r="G24" s="26">
        <v>531</v>
      </c>
      <c r="H24" s="26">
        <v>2941</v>
      </c>
      <c r="I24" s="26"/>
      <c r="J24" s="26">
        <v>66686</v>
      </c>
      <c r="K24" s="26"/>
      <c r="L24" s="26">
        <v>120424</v>
      </c>
      <c r="M24" s="26">
        <v>98102</v>
      </c>
      <c r="N24" s="26">
        <v>8215</v>
      </c>
      <c r="O24" s="26">
        <v>14107</v>
      </c>
      <c r="P24" s="26"/>
      <c r="Q24" s="26">
        <v>714</v>
      </c>
      <c r="R24" s="26">
        <v>0</v>
      </c>
      <c r="S24" s="26">
        <v>0</v>
      </c>
      <c r="T24" s="26">
        <v>714</v>
      </c>
      <c r="U24" s="26"/>
    </row>
    <row r="25" spans="1:21" ht="15" customHeight="1">
      <c r="A25" s="27">
        <v>2012</v>
      </c>
      <c r="B25" s="26">
        <v>238333</v>
      </c>
      <c r="C25" s="26">
        <v>23253</v>
      </c>
      <c r="D25" s="223"/>
      <c r="E25" s="26">
        <v>14781</v>
      </c>
      <c r="F25" s="26">
        <v>11125</v>
      </c>
      <c r="G25" s="26">
        <v>565</v>
      </c>
      <c r="H25" s="26">
        <v>3091</v>
      </c>
      <c r="I25" s="26"/>
      <c r="J25" s="26">
        <v>70148</v>
      </c>
      <c r="K25" s="26"/>
      <c r="L25" s="26">
        <v>129258</v>
      </c>
      <c r="M25" s="26">
        <v>105111</v>
      </c>
      <c r="N25" s="26">
        <v>8781</v>
      </c>
      <c r="O25" s="26">
        <v>15366</v>
      </c>
      <c r="P25" s="26"/>
      <c r="Q25" s="26">
        <v>893</v>
      </c>
      <c r="R25" s="26">
        <v>0</v>
      </c>
      <c r="S25" s="26">
        <v>0</v>
      </c>
      <c r="T25" s="26">
        <v>893</v>
      </c>
      <c r="U25" s="26"/>
    </row>
    <row r="26" spans="1:21" ht="15" customHeight="1">
      <c r="A26" s="27">
        <v>2013</v>
      </c>
      <c r="B26" s="26">
        <v>253839</v>
      </c>
      <c r="C26" s="26">
        <v>25416</v>
      </c>
      <c r="D26" s="223"/>
      <c r="E26" s="26">
        <v>15522</v>
      </c>
      <c r="F26" s="26">
        <v>11655</v>
      </c>
      <c r="G26" s="26">
        <v>596</v>
      </c>
      <c r="H26" s="26">
        <v>3271</v>
      </c>
      <c r="I26" s="26"/>
      <c r="J26" s="26">
        <v>73505</v>
      </c>
      <c r="K26" s="26"/>
      <c r="L26" s="26">
        <v>138299</v>
      </c>
      <c r="M26" s="26">
        <v>112443</v>
      </c>
      <c r="N26" s="26">
        <v>9267</v>
      </c>
      <c r="O26" s="26">
        <v>16589</v>
      </c>
      <c r="P26" s="26"/>
      <c r="Q26" s="26">
        <v>1097</v>
      </c>
      <c r="R26" s="26">
        <v>0</v>
      </c>
      <c r="S26" s="26">
        <v>0</v>
      </c>
      <c r="T26" s="26">
        <v>1097</v>
      </c>
      <c r="U26" s="26"/>
    </row>
    <row r="27" spans="1:21" ht="15" customHeight="1">
      <c r="A27" s="27">
        <v>2014</v>
      </c>
      <c r="B27" s="26">
        <v>270372</v>
      </c>
      <c r="C27" s="26">
        <v>27929</v>
      </c>
      <c r="D27" s="223"/>
      <c r="E27" s="26">
        <v>16202</v>
      </c>
      <c r="F27" s="26">
        <v>12141</v>
      </c>
      <c r="G27" s="26">
        <v>621</v>
      </c>
      <c r="H27" s="26">
        <v>3440</v>
      </c>
      <c r="I27" s="26"/>
      <c r="J27" s="26">
        <v>78327</v>
      </c>
      <c r="K27" s="26"/>
      <c r="L27" s="26">
        <v>146586</v>
      </c>
      <c r="M27" s="26">
        <v>118911</v>
      </c>
      <c r="N27" s="26">
        <v>9797</v>
      </c>
      <c r="O27" s="26">
        <v>17878</v>
      </c>
      <c r="P27" s="26"/>
      <c r="Q27" s="26">
        <v>1328</v>
      </c>
      <c r="R27" s="26">
        <v>0</v>
      </c>
      <c r="S27" s="26">
        <v>0</v>
      </c>
      <c r="T27" s="26">
        <v>1328</v>
      </c>
      <c r="U27" s="26"/>
    </row>
    <row r="28" spans="1:21" ht="15" customHeight="1">
      <c r="A28" s="27">
        <v>2015</v>
      </c>
      <c r="B28" s="26">
        <v>285213</v>
      </c>
      <c r="C28" s="26">
        <v>30335</v>
      </c>
      <c r="D28" s="223"/>
      <c r="E28" s="26">
        <v>16782</v>
      </c>
      <c r="F28" s="26">
        <v>12588</v>
      </c>
      <c r="G28" s="26">
        <v>643</v>
      </c>
      <c r="H28" s="26">
        <v>3551</v>
      </c>
      <c r="I28" s="26"/>
      <c r="J28" s="26">
        <v>82903</v>
      </c>
      <c r="K28" s="26"/>
      <c r="L28" s="26">
        <v>153584</v>
      </c>
      <c r="M28" s="26">
        <v>124128</v>
      </c>
      <c r="N28" s="26">
        <v>10291</v>
      </c>
      <c r="O28" s="26">
        <v>19165</v>
      </c>
      <c r="P28" s="26"/>
      <c r="Q28" s="26">
        <v>1609</v>
      </c>
      <c r="R28" s="26">
        <v>0</v>
      </c>
      <c r="S28" s="26">
        <v>0</v>
      </c>
      <c r="T28" s="26">
        <v>1609</v>
      </c>
      <c r="U28" s="26"/>
    </row>
    <row r="29" spans="1:21" ht="15" customHeight="1">
      <c r="A29" s="27">
        <v>2016</v>
      </c>
      <c r="B29" s="26">
        <v>299691</v>
      </c>
      <c r="C29" s="26">
        <v>32819</v>
      </c>
      <c r="D29" s="223"/>
      <c r="E29" s="26">
        <v>17426</v>
      </c>
      <c r="F29" s="26">
        <v>13053</v>
      </c>
      <c r="G29" s="26">
        <v>676</v>
      </c>
      <c r="H29" s="26">
        <v>3697</v>
      </c>
      <c r="I29" s="26"/>
      <c r="J29" s="26">
        <v>85836</v>
      </c>
      <c r="K29" s="26"/>
      <c r="L29" s="26">
        <v>161711</v>
      </c>
      <c r="M29" s="26">
        <v>130141</v>
      </c>
      <c r="N29" s="26">
        <v>10946</v>
      </c>
      <c r="O29" s="26">
        <v>20624</v>
      </c>
      <c r="P29" s="26"/>
      <c r="Q29" s="26">
        <v>1899</v>
      </c>
      <c r="R29" s="26">
        <v>0</v>
      </c>
      <c r="S29" s="26">
        <v>0</v>
      </c>
      <c r="T29" s="26">
        <v>1899</v>
      </c>
      <c r="U29" s="26"/>
    </row>
    <row r="30" spans="1:21" ht="15" customHeight="1">
      <c r="A30" s="27">
        <v>2017</v>
      </c>
      <c r="B30" s="26">
        <v>315496</v>
      </c>
      <c r="C30" s="26">
        <v>35485</v>
      </c>
      <c r="D30" s="223"/>
      <c r="E30" s="26">
        <v>18130</v>
      </c>
      <c r="F30" s="26">
        <v>13577</v>
      </c>
      <c r="G30" s="26">
        <v>711</v>
      </c>
      <c r="H30" s="26">
        <v>3842</v>
      </c>
      <c r="I30" s="26"/>
      <c r="J30" s="26">
        <v>89417</v>
      </c>
      <c r="K30" s="26"/>
      <c r="L30" s="26">
        <v>170275</v>
      </c>
      <c r="M30" s="26">
        <v>136520</v>
      </c>
      <c r="N30" s="26">
        <v>11614</v>
      </c>
      <c r="O30" s="26">
        <v>22141</v>
      </c>
      <c r="P30" s="26"/>
      <c r="Q30" s="26">
        <v>2189</v>
      </c>
      <c r="R30" s="26">
        <v>0</v>
      </c>
      <c r="S30" s="26">
        <v>0</v>
      </c>
      <c r="T30" s="26">
        <v>2189</v>
      </c>
      <c r="U30" s="26"/>
    </row>
    <row r="31" spans="1:21" ht="14.25" customHeight="1">
      <c r="A31" s="27">
        <v>2018</v>
      </c>
      <c r="B31" s="26">
        <v>333840</v>
      </c>
      <c r="C31" s="26">
        <v>38708</v>
      </c>
      <c r="D31" s="223"/>
      <c r="E31" s="26">
        <v>18854</v>
      </c>
      <c r="F31" s="26">
        <v>14133</v>
      </c>
      <c r="G31" s="26">
        <v>737</v>
      </c>
      <c r="H31" s="26">
        <v>3984</v>
      </c>
      <c r="I31" s="26"/>
      <c r="J31" s="26">
        <v>94081</v>
      </c>
      <c r="K31" s="26"/>
      <c r="L31" s="26">
        <v>179689</v>
      </c>
      <c r="M31" s="26">
        <v>143552</v>
      </c>
      <c r="N31" s="26">
        <v>12234</v>
      </c>
      <c r="O31" s="26">
        <v>23903</v>
      </c>
      <c r="P31" s="26"/>
      <c r="Q31" s="26">
        <v>2508</v>
      </c>
      <c r="R31" s="26">
        <v>0</v>
      </c>
      <c r="S31" s="26">
        <v>0</v>
      </c>
      <c r="T31" s="26">
        <v>2508</v>
      </c>
      <c r="U31" s="26"/>
    </row>
    <row r="32" spans="1:21" ht="15" customHeight="1">
      <c r="A32" s="27">
        <v>2019</v>
      </c>
      <c r="B32" s="26">
        <v>354383</v>
      </c>
      <c r="C32" s="26">
        <v>42162</v>
      </c>
      <c r="D32" s="223"/>
      <c r="E32" s="26">
        <v>19649</v>
      </c>
      <c r="F32" s="26">
        <v>14736</v>
      </c>
      <c r="G32" s="26">
        <v>779</v>
      </c>
      <c r="H32" s="26">
        <v>4134</v>
      </c>
      <c r="I32" s="26"/>
      <c r="J32" s="26">
        <v>99185</v>
      </c>
      <c r="K32" s="26"/>
      <c r="L32" s="26">
        <v>190447</v>
      </c>
      <c r="M32" s="26">
        <v>151452</v>
      </c>
      <c r="N32" s="26">
        <v>12924</v>
      </c>
      <c r="O32" s="26">
        <v>26071</v>
      </c>
      <c r="P32" s="26"/>
      <c r="Q32" s="26">
        <v>2940</v>
      </c>
      <c r="R32" s="26">
        <v>0</v>
      </c>
      <c r="S32" s="26">
        <v>0</v>
      </c>
      <c r="T32" s="26">
        <v>2940</v>
      </c>
      <c r="U32" s="26"/>
    </row>
    <row r="33" spans="1:21" ht="15" customHeight="1">
      <c r="A33" s="27">
        <v>2020</v>
      </c>
      <c r="B33" s="26">
        <v>373772</v>
      </c>
      <c r="C33" s="26">
        <v>45229</v>
      </c>
      <c r="D33" s="223"/>
      <c r="E33" s="26">
        <v>20213</v>
      </c>
      <c r="F33" s="26">
        <v>15162</v>
      </c>
      <c r="G33" s="26">
        <v>810</v>
      </c>
      <c r="H33" s="26">
        <v>4241</v>
      </c>
      <c r="I33" s="26"/>
      <c r="J33" s="26">
        <v>104119</v>
      </c>
      <c r="K33" s="26"/>
      <c r="L33" s="26">
        <v>200804</v>
      </c>
      <c r="M33" s="26">
        <v>159841</v>
      </c>
      <c r="N33" s="26">
        <v>13530</v>
      </c>
      <c r="O33" s="26">
        <v>27433</v>
      </c>
      <c r="P33" s="26"/>
      <c r="Q33" s="26">
        <v>3407</v>
      </c>
      <c r="R33" s="26">
        <v>0</v>
      </c>
      <c r="S33" s="26">
        <v>0</v>
      </c>
      <c r="T33" s="26">
        <v>3407</v>
      </c>
      <c r="U33" s="26"/>
    </row>
    <row r="34" spans="1:21" ht="15" customHeight="1" thickBot="1">
      <c r="A34" s="367">
        <v>2021</v>
      </c>
      <c r="B34" s="368">
        <v>403292</v>
      </c>
      <c r="C34" s="368">
        <v>48787</v>
      </c>
      <c r="D34" s="369"/>
      <c r="E34" s="368">
        <v>20864</v>
      </c>
      <c r="F34" s="368">
        <v>15667</v>
      </c>
      <c r="G34" s="368">
        <v>841</v>
      </c>
      <c r="H34" s="368">
        <v>4356</v>
      </c>
      <c r="I34" s="368"/>
      <c r="J34" s="368">
        <v>110108</v>
      </c>
      <c r="K34" s="368"/>
      <c r="L34" s="368">
        <v>219499</v>
      </c>
      <c r="M34" s="368">
        <v>174486</v>
      </c>
      <c r="N34" s="368">
        <v>14724</v>
      </c>
      <c r="O34" s="368">
        <v>30289</v>
      </c>
      <c r="P34" s="368"/>
      <c r="Q34" s="368">
        <v>4034</v>
      </c>
      <c r="R34" s="368">
        <v>1</v>
      </c>
      <c r="S34" s="368">
        <v>2</v>
      </c>
      <c r="T34" s="368">
        <v>4031</v>
      </c>
      <c r="U34" s="26"/>
    </row>
    <row r="35" spans="1:21" ht="15" customHeight="1">
      <c r="A35" s="426" t="s">
        <v>16</v>
      </c>
      <c r="B35" s="426"/>
      <c r="C35" s="426"/>
      <c r="D35" s="426"/>
      <c r="E35" s="426"/>
      <c r="F35" s="426"/>
      <c r="G35" s="426"/>
      <c r="H35" s="426"/>
      <c r="I35" s="426"/>
      <c r="J35" s="426"/>
      <c r="K35" s="426"/>
      <c r="L35" s="426"/>
      <c r="M35" s="426"/>
      <c r="N35" s="426"/>
      <c r="O35" s="426"/>
      <c r="P35" s="426"/>
      <c r="Q35" s="426"/>
      <c r="R35" s="426"/>
      <c r="S35" s="426"/>
      <c r="T35" s="426"/>
      <c r="U35" s="372"/>
    </row>
    <row r="36" spans="1:21" ht="15" customHeight="1">
      <c r="A36" s="372" t="s">
        <v>324</v>
      </c>
      <c r="B36" s="372"/>
      <c r="C36" s="372"/>
      <c r="D36" s="372"/>
      <c r="E36" s="372"/>
      <c r="F36" s="372"/>
      <c r="G36" s="372"/>
      <c r="H36" s="372"/>
      <c r="I36" s="372"/>
      <c r="J36" s="372"/>
      <c r="K36" s="372"/>
      <c r="L36" s="372"/>
      <c r="M36" s="372"/>
      <c r="N36" s="372"/>
      <c r="O36" s="372"/>
      <c r="P36" s="372"/>
      <c r="Q36" s="372"/>
      <c r="R36" s="372"/>
      <c r="S36" s="372"/>
      <c r="T36" s="372"/>
      <c r="U36" s="372"/>
    </row>
    <row r="37" spans="1:21">
      <c r="A37" s="210" t="s">
        <v>283</v>
      </c>
      <c r="B37" s="26"/>
    </row>
    <row r="38" spans="1:21">
      <c r="A38" s="467" t="s">
        <v>327</v>
      </c>
      <c r="B38" s="467"/>
      <c r="C38" s="467"/>
      <c r="D38" s="467"/>
      <c r="E38" s="467"/>
      <c r="F38" s="467"/>
      <c r="G38" s="467"/>
      <c r="H38" s="467"/>
      <c r="I38" s="467"/>
      <c r="J38" s="467"/>
      <c r="K38" s="467"/>
      <c r="L38" s="467"/>
    </row>
    <row r="39" spans="1:21">
      <c r="A39" s="467" t="s">
        <v>329</v>
      </c>
      <c r="B39" s="467"/>
      <c r="C39" s="467"/>
      <c r="D39" s="467"/>
      <c r="E39" s="467"/>
      <c r="F39" s="467"/>
      <c r="G39" s="467"/>
      <c r="H39" s="467"/>
      <c r="I39" s="467"/>
      <c r="J39" s="467"/>
      <c r="K39" s="467"/>
      <c r="L39" s="467"/>
    </row>
    <row r="40" spans="1:21">
      <c r="A40" s="352" t="s">
        <v>330</v>
      </c>
    </row>
  </sheetData>
  <mergeCells count="29">
    <mergeCell ref="A38:L38"/>
    <mergeCell ref="A39:L39"/>
    <mergeCell ref="A2:T2"/>
    <mergeCell ref="A3:T3"/>
    <mergeCell ref="A5:A9"/>
    <mergeCell ref="B5:B9"/>
    <mergeCell ref="C5:H5"/>
    <mergeCell ref="J5:O5"/>
    <mergeCell ref="Q5:T5"/>
    <mergeCell ref="C6:C7"/>
    <mergeCell ref="E6:H7"/>
    <mergeCell ref="J6:J7"/>
    <mergeCell ref="L6:O7"/>
    <mergeCell ref="R6:S7"/>
    <mergeCell ref="C8:C9"/>
    <mergeCell ref="E8:E9"/>
    <mergeCell ref="F8:F9"/>
    <mergeCell ref="T8:T9"/>
    <mergeCell ref="A35:T35"/>
    <mergeCell ref="M8:M9"/>
    <mergeCell ref="N8:N9"/>
    <mergeCell ref="O8:O9"/>
    <mergeCell ref="Q8:Q9"/>
    <mergeCell ref="R8:R9"/>
    <mergeCell ref="G8:G9"/>
    <mergeCell ref="H8:H9"/>
    <mergeCell ref="J8:J9"/>
    <mergeCell ref="L8:L9"/>
    <mergeCell ref="S8:S9"/>
  </mergeCells>
  <hyperlinks>
    <hyperlink ref="A1" location="Índice!A1" display="Regresar" xr:uid="{00000000-0004-0000-1300-000000000000}"/>
  </hyperlinks>
  <printOptions horizontalCentered="1" gridLinesSet="0"/>
  <pageMargins left="0.27559055118110237" right="0.27559055118110237" top="0.39370078740157483" bottom="0" header="0" footer="0"/>
  <pageSetup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codeName="Hoja3"/>
  <dimension ref="A1:Z127"/>
  <sheetViews>
    <sheetView showGridLines="0" zoomScale="90" zoomScaleNormal="90" zoomScaleSheetLayoutView="49" workbookViewId="0">
      <selection activeCell="C29" sqref="C29"/>
    </sheetView>
  </sheetViews>
  <sheetFormatPr baseColWidth="10" defaultRowHeight="15"/>
  <cols>
    <col min="1" max="1" width="37.21875" style="229" customWidth="1"/>
    <col min="2" max="6" width="11.44140625" style="229" customWidth="1"/>
    <col min="7" max="8" width="11.77734375" style="229" bestFit="1" customWidth="1"/>
    <col min="9" max="12" width="11.44140625" style="229" customWidth="1"/>
    <col min="13" max="13" width="11.77734375" style="229" bestFit="1" customWidth="1"/>
    <col min="14" max="14" width="11.88671875" style="229" bestFit="1" customWidth="1"/>
    <col min="15" max="15" width="11.44140625" style="229" customWidth="1"/>
    <col min="16" max="16" width="11.77734375" style="229" bestFit="1" customWidth="1"/>
    <col min="17" max="17" width="11.44140625" style="229" customWidth="1"/>
    <col min="18" max="18" width="12.109375" style="229" bestFit="1" customWidth="1"/>
    <col min="19" max="20" width="12.33203125" style="229" bestFit="1" customWidth="1"/>
    <col min="21" max="22" width="11.77734375" style="229" bestFit="1" customWidth="1"/>
    <col min="23" max="23" width="12.5546875" style="229" customWidth="1"/>
    <col min="24" max="24" width="13.21875" style="229" bestFit="1" customWidth="1"/>
    <col min="25" max="25" width="13.33203125" style="222" customWidth="1"/>
    <col min="26" max="16384" width="11.5546875" style="222"/>
  </cols>
  <sheetData>
    <row r="1" spans="1:25" s="53" customFormat="1" ht="18">
      <c r="A1" s="280" t="s">
        <v>134</v>
      </c>
      <c r="B1" s="281"/>
      <c r="C1" s="281"/>
      <c r="D1" s="281"/>
      <c r="E1" s="281"/>
      <c r="F1" s="281"/>
      <c r="G1" s="237"/>
      <c r="H1" s="237"/>
      <c r="I1" s="237"/>
      <c r="J1" s="237"/>
      <c r="K1" s="237"/>
      <c r="L1" s="237"/>
      <c r="M1" s="237"/>
      <c r="N1" s="237"/>
      <c r="O1" s="237"/>
      <c r="P1" s="237"/>
      <c r="Q1" s="237"/>
      <c r="R1" s="237"/>
      <c r="S1" s="237"/>
      <c r="T1" s="237"/>
      <c r="U1" s="237"/>
      <c r="V1" s="237"/>
      <c r="W1" s="237"/>
      <c r="X1" s="237"/>
    </row>
    <row r="2" spans="1:25" s="53" customFormat="1" ht="12.75" customHeight="1">
      <c r="A2" s="397" t="s">
        <v>170</v>
      </c>
      <c r="B2" s="397"/>
      <c r="C2" s="397"/>
      <c r="D2" s="397"/>
      <c r="E2" s="397"/>
      <c r="F2" s="397"/>
      <c r="G2" s="397"/>
      <c r="H2" s="397"/>
      <c r="I2" s="397"/>
      <c r="J2" s="397"/>
      <c r="K2" s="397"/>
      <c r="L2" s="397"/>
      <c r="M2" s="397"/>
      <c r="N2" s="397"/>
      <c r="O2" s="397"/>
      <c r="P2" s="397"/>
      <c r="Q2" s="397"/>
      <c r="R2" s="397"/>
      <c r="S2" s="397"/>
      <c r="T2" s="397"/>
      <c r="U2" s="397"/>
      <c r="V2" s="397"/>
      <c r="W2" s="397"/>
    </row>
    <row r="3" spans="1:25" s="53" customFormat="1" ht="27" customHeight="1" thickBot="1">
      <c r="A3" s="400" t="s">
        <v>231</v>
      </c>
      <c r="B3" s="401"/>
      <c r="C3" s="401"/>
      <c r="D3" s="401"/>
      <c r="E3" s="401"/>
      <c r="F3" s="401"/>
      <c r="G3" s="401"/>
      <c r="H3" s="401"/>
      <c r="I3" s="401"/>
      <c r="J3" s="401"/>
      <c r="K3" s="401"/>
      <c r="L3" s="401"/>
      <c r="M3" s="401"/>
      <c r="N3" s="401"/>
      <c r="O3" s="401"/>
      <c r="P3" s="401"/>
      <c r="Q3" s="279"/>
      <c r="R3" s="279"/>
      <c r="S3" s="237"/>
      <c r="T3" s="237"/>
      <c r="U3" s="237"/>
      <c r="V3" s="237"/>
      <c r="W3" s="237"/>
      <c r="X3" s="237"/>
    </row>
    <row r="4" spans="1:25" s="40" customFormat="1" ht="15" customHeight="1" thickBot="1">
      <c r="A4" s="398" t="s">
        <v>87</v>
      </c>
      <c r="B4" s="395">
        <v>2000</v>
      </c>
      <c r="C4" s="395">
        <v>2001</v>
      </c>
      <c r="D4" s="395">
        <v>2002</v>
      </c>
      <c r="E4" s="395">
        <v>2003</v>
      </c>
      <c r="F4" s="395">
        <v>2004</v>
      </c>
      <c r="G4" s="395">
        <v>2005</v>
      </c>
      <c r="H4" s="395">
        <v>2006</v>
      </c>
      <c r="I4" s="395">
        <v>2007</v>
      </c>
      <c r="J4" s="395">
        <v>2008</v>
      </c>
      <c r="K4" s="395">
        <v>2009</v>
      </c>
      <c r="L4" s="395">
        <v>2010</v>
      </c>
      <c r="M4" s="395">
        <v>2011</v>
      </c>
      <c r="N4" s="395">
        <v>2012</v>
      </c>
      <c r="O4" s="395">
        <v>2013</v>
      </c>
      <c r="P4" s="395">
        <v>2014</v>
      </c>
      <c r="Q4" s="395">
        <v>2015</v>
      </c>
      <c r="R4" s="395">
        <v>2016</v>
      </c>
      <c r="S4" s="395">
        <v>2017</v>
      </c>
      <c r="T4" s="395">
        <v>2018</v>
      </c>
      <c r="U4" s="395">
        <v>2019</v>
      </c>
      <c r="V4" s="395">
        <v>2020</v>
      </c>
      <c r="W4" s="395">
        <v>2021</v>
      </c>
      <c r="X4" s="394"/>
    </row>
    <row r="5" spans="1:25" s="40" customFormat="1" ht="15" customHeight="1" thickBot="1">
      <c r="A5" s="399"/>
      <c r="B5" s="396"/>
      <c r="C5" s="396"/>
      <c r="D5" s="396"/>
      <c r="E5" s="396"/>
      <c r="F5" s="396"/>
      <c r="G5" s="396"/>
      <c r="H5" s="396"/>
      <c r="I5" s="396"/>
      <c r="J5" s="396"/>
      <c r="K5" s="396"/>
      <c r="L5" s="396"/>
      <c r="M5" s="396"/>
      <c r="N5" s="396"/>
      <c r="O5" s="396"/>
      <c r="P5" s="396"/>
      <c r="Q5" s="396"/>
      <c r="R5" s="396"/>
      <c r="S5" s="396"/>
      <c r="T5" s="396"/>
      <c r="U5" s="396"/>
      <c r="V5" s="396"/>
      <c r="W5" s="396"/>
      <c r="X5" s="394"/>
    </row>
    <row r="6" spans="1:25" s="40" customFormat="1" ht="15" customHeight="1">
      <c r="A6" s="257"/>
      <c r="B6" s="257"/>
      <c r="C6" s="257"/>
      <c r="D6" s="257"/>
      <c r="E6" s="257"/>
      <c r="F6" s="257"/>
      <c r="G6" s="257"/>
      <c r="H6" s="257"/>
      <c r="I6" s="257"/>
      <c r="J6" s="257"/>
      <c r="K6" s="257"/>
      <c r="L6" s="257"/>
      <c r="M6" s="257"/>
      <c r="N6" s="278"/>
      <c r="O6" s="257"/>
      <c r="P6" s="257"/>
      <c r="Q6" s="257"/>
      <c r="R6" s="257"/>
      <c r="S6" s="257"/>
      <c r="T6" s="257"/>
      <c r="U6" s="257"/>
      <c r="V6" s="257"/>
      <c r="W6" s="257"/>
      <c r="X6" s="257"/>
      <c r="Y6" s="222"/>
    </row>
    <row r="7" spans="1:25" ht="15" customHeight="1">
      <c r="A7" s="282" t="s">
        <v>83</v>
      </c>
      <c r="B7" s="211">
        <v>5189053</v>
      </c>
      <c r="C7" s="211">
        <v>4867280</v>
      </c>
      <c r="D7" s="211">
        <v>4620509</v>
      </c>
      <c r="E7" s="211">
        <v>4423783</v>
      </c>
      <c r="F7" s="211">
        <v>4199315</v>
      </c>
      <c r="G7" s="211">
        <v>4164384</v>
      </c>
      <c r="H7" s="211">
        <v>4497654</v>
      </c>
      <c r="I7" s="211">
        <v>5064242</v>
      </c>
      <c r="J7" s="211">
        <v>5143543</v>
      </c>
      <c r="K7" s="211">
        <v>5258138</v>
      </c>
      <c r="L7" s="211">
        <v>5509000</v>
      </c>
      <c r="M7" s="211">
        <v>5743991</v>
      </c>
      <c r="N7" s="211">
        <v>6018037</v>
      </c>
      <c r="O7" s="211">
        <v>5793801</v>
      </c>
      <c r="P7" s="211">
        <v>5713080</v>
      </c>
      <c r="Q7" s="211">
        <v>6047323</v>
      </c>
      <c r="R7" s="211">
        <v>5698269</v>
      </c>
      <c r="S7" s="211">
        <v>5812094</v>
      </c>
      <c r="T7" s="211">
        <v>5938659</v>
      </c>
      <c r="U7" s="211">
        <v>6113326</v>
      </c>
      <c r="V7" s="211">
        <v>6339788</v>
      </c>
      <c r="W7" s="211">
        <v>7090309</v>
      </c>
      <c r="X7" s="222"/>
      <c r="Y7" s="78"/>
    </row>
    <row r="8" spans="1:25" ht="15" customHeight="1">
      <c r="A8" s="283" t="s">
        <v>0</v>
      </c>
      <c r="B8" s="211">
        <v>1654901</v>
      </c>
      <c r="C8" s="211">
        <v>1513590</v>
      </c>
      <c r="D8" s="211">
        <v>1417002</v>
      </c>
      <c r="E8" s="211">
        <v>1386212</v>
      </c>
      <c r="F8" s="211">
        <v>1266698</v>
      </c>
      <c r="G8" s="211">
        <v>1274602</v>
      </c>
      <c r="H8" s="211">
        <v>1411242</v>
      </c>
      <c r="I8" s="211">
        <v>1639552</v>
      </c>
      <c r="J8" s="211">
        <v>1689569</v>
      </c>
      <c r="K8" s="211">
        <v>1724146</v>
      </c>
      <c r="L8" s="211">
        <v>1749504</v>
      </c>
      <c r="M8" s="211">
        <v>1758454</v>
      </c>
      <c r="N8" s="211">
        <v>1820357</v>
      </c>
      <c r="O8" s="211">
        <v>1751600</v>
      </c>
      <c r="P8" s="211">
        <v>1730485</v>
      </c>
      <c r="Q8" s="211">
        <v>1823665</v>
      </c>
      <c r="R8" s="211">
        <v>1757388</v>
      </c>
      <c r="S8" s="211">
        <v>1831904</v>
      </c>
      <c r="T8" s="211">
        <v>1821520</v>
      </c>
      <c r="U8" s="211">
        <v>1853634</v>
      </c>
      <c r="V8" s="211">
        <v>2461921</v>
      </c>
      <c r="W8" s="211">
        <v>2686728</v>
      </c>
      <c r="X8" s="222"/>
      <c r="Y8" s="78"/>
    </row>
    <row r="9" spans="1:25" ht="15" customHeight="1">
      <c r="A9" s="283" t="s">
        <v>1</v>
      </c>
      <c r="B9" s="211">
        <v>3534152</v>
      </c>
      <c r="C9" s="211">
        <v>3353690</v>
      </c>
      <c r="D9" s="211">
        <v>3203507</v>
      </c>
      <c r="E9" s="211">
        <v>3037571</v>
      </c>
      <c r="F9" s="211">
        <v>2932617</v>
      </c>
      <c r="G9" s="211">
        <v>2889782</v>
      </c>
      <c r="H9" s="211">
        <v>3086412</v>
      </c>
      <c r="I9" s="211">
        <v>3424690</v>
      </c>
      <c r="J9" s="211">
        <v>3453974</v>
      </c>
      <c r="K9" s="211">
        <v>3533992</v>
      </c>
      <c r="L9" s="211">
        <v>3759496</v>
      </c>
      <c r="M9" s="211">
        <v>3985537</v>
      </c>
      <c r="N9" s="211">
        <v>4197680</v>
      </c>
      <c r="O9" s="211">
        <v>4042201</v>
      </c>
      <c r="P9" s="211">
        <v>3982595</v>
      </c>
      <c r="Q9" s="211">
        <v>4223658</v>
      </c>
      <c r="R9" s="211">
        <v>3940881</v>
      </c>
      <c r="S9" s="211">
        <v>3980190</v>
      </c>
      <c r="T9" s="211">
        <v>4117139</v>
      </c>
      <c r="U9" s="211">
        <v>4259692</v>
      </c>
      <c r="V9" s="211">
        <v>3877867</v>
      </c>
      <c r="W9" s="211">
        <v>4403581</v>
      </c>
      <c r="X9" s="222"/>
      <c r="Y9" s="78"/>
    </row>
    <row r="10" spans="1:25" ht="15" customHeight="1">
      <c r="A10" s="283"/>
      <c r="B10" s="211"/>
      <c r="C10" s="211"/>
      <c r="D10" s="211"/>
      <c r="E10" s="211"/>
      <c r="F10" s="211"/>
      <c r="G10" s="211"/>
      <c r="H10" s="211"/>
      <c r="I10" s="211"/>
      <c r="J10" s="211"/>
      <c r="K10" s="211"/>
      <c r="L10" s="211"/>
      <c r="M10" s="211"/>
      <c r="N10" s="211"/>
      <c r="O10" s="211"/>
      <c r="P10" s="211"/>
      <c r="Q10" s="211"/>
      <c r="R10" s="211"/>
      <c r="S10" s="211"/>
      <c r="T10" s="211"/>
      <c r="U10" s="211"/>
      <c r="V10" s="211"/>
      <c r="W10" s="211"/>
      <c r="X10" s="222"/>
      <c r="Y10" s="80"/>
    </row>
    <row r="11" spans="1:25" ht="15" customHeight="1">
      <c r="A11" s="282" t="s">
        <v>2</v>
      </c>
      <c r="B11" s="211">
        <v>53763012</v>
      </c>
      <c r="C11" s="211">
        <v>51690738</v>
      </c>
      <c r="D11" s="211">
        <v>49779141</v>
      </c>
      <c r="E11" s="211">
        <v>47096668</v>
      </c>
      <c r="F11" s="211">
        <v>46723086</v>
      </c>
      <c r="G11" s="211">
        <v>45685824</v>
      </c>
      <c r="H11" s="211">
        <v>48980134</v>
      </c>
      <c r="I11" s="211">
        <v>53806419</v>
      </c>
      <c r="J11" s="211">
        <v>55510468</v>
      </c>
      <c r="K11" s="211">
        <v>56273135</v>
      </c>
      <c r="L11" s="211">
        <v>58397194</v>
      </c>
      <c r="M11" s="211">
        <v>60736129</v>
      </c>
      <c r="N11" s="211">
        <v>62986062</v>
      </c>
      <c r="O11" s="211">
        <v>61267421</v>
      </c>
      <c r="P11" s="211">
        <v>60339526</v>
      </c>
      <c r="Q11" s="211">
        <v>62930386</v>
      </c>
      <c r="R11" s="211">
        <v>62582257</v>
      </c>
      <c r="S11" s="211">
        <v>63829009</v>
      </c>
      <c r="T11" s="211">
        <v>65511022</v>
      </c>
      <c r="U11" s="211">
        <v>66757923</v>
      </c>
      <c r="V11" s="211">
        <v>68239503</v>
      </c>
      <c r="W11" s="211">
        <v>73929250</v>
      </c>
      <c r="X11" s="222"/>
      <c r="Y11" s="78"/>
    </row>
    <row r="12" spans="1:25" ht="15" customHeight="1">
      <c r="A12" s="128" t="s">
        <v>244</v>
      </c>
      <c r="B12" s="317" t="s">
        <v>239</v>
      </c>
      <c r="C12" s="317" t="s">
        <v>239</v>
      </c>
      <c r="D12" s="317" t="s">
        <v>239</v>
      </c>
      <c r="E12" s="315">
        <f t="shared" ref="E12:V12" si="0">E26+E43+E57</f>
        <v>15221417</v>
      </c>
      <c r="F12" s="315">
        <f t="shared" si="0"/>
        <v>15066994</v>
      </c>
      <c r="G12" s="315">
        <f t="shared" si="0"/>
        <v>15077282</v>
      </c>
      <c r="H12" s="315">
        <f t="shared" si="0"/>
        <v>15967087</v>
      </c>
      <c r="I12" s="315">
        <f t="shared" si="0"/>
        <v>17416398</v>
      </c>
      <c r="J12" s="315">
        <f t="shared" si="0"/>
        <v>17888733</v>
      </c>
      <c r="K12" s="315">
        <f t="shared" si="0"/>
        <v>17627753</v>
      </c>
      <c r="L12" s="315">
        <f t="shared" si="0"/>
        <v>17699966</v>
      </c>
      <c r="M12" s="315">
        <f t="shared" si="0"/>
        <v>17825472</v>
      </c>
      <c r="N12" s="315">
        <f t="shared" si="0"/>
        <v>18453565</v>
      </c>
      <c r="O12" s="315">
        <f t="shared" si="0"/>
        <v>18337697</v>
      </c>
      <c r="P12" s="315">
        <f t="shared" si="0"/>
        <v>18297909</v>
      </c>
      <c r="Q12" s="315">
        <f t="shared" si="0"/>
        <v>18815527</v>
      </c>
      <c r="R12" s="315">
        <f t="shared" si="0"/>
        <v>23294375</v>
      </c>
      <c r="S12" s="315">
        <f t="shared" si="0"/>
        <v>28146821</v>
      </c>
      <c r="T12" s="315">
        <f t="shared" si="0"/>
        <v>28442218</v>
      </c>
      <c r="U12" s="315">
        <f t="shared" si="0"/>
        <v>28222896</v>
      </c>
      <c r="V12" s="315">
        <f t="shared" si="0"/>
        <v>32120257</v>
      </c>
      <c r="W12" s="315">
        <v>32540630</v>
      </c>
      <c r="X12" s="222"/>
      <c r="Y12" s="230"/>
    </row>
    <row r="13" spans="1:25" ht="26.25" customHeight="1">
      <c r="A13" s="146" t="s">
        <v>313</v>
      </c>
      <c r="B13" s="317" t="s">
        <v>239</v>
      </c>
      <c r="C13" s="317" t="s">
        <v>239</v>
      </c>
      <c r="D13" s="317" t="s">
        <v>239</v>
      </c>
      <c r="E13" s="318">
        <f>ROUND(E12/E8,1)</f>
        <v>11</v>
      </c>
      <c r="F13" s="318">
        <f t="shared" ref="F13" si="1">ROUND(F12/F8,1)</f>
        <v>11.9</v>
      </c>
      <c r="G13" s="318">
        <f t="shared" ref="G13" si="2">ROUND(G12/G8,1)</f>
        <v>11.8</v>
      </c>
      <c r="H13" s="318">
        <f t="shared" ref="H13" si="3">ROUND(H12/H8,1)</f>
        <v>11.3</v>
      </c>
      <c r="I13" s="318">
        <f t="shared" ref="I13" si="4">ROUND(I12/I8,1)</f>
        <v>10.6</v>
      </c>
      <c r="J13" s="318">
        <f t="shared" ref="J13" si="5">ROUND(J12/J8,1)</f>
        <v>10.6</v>
      </c>
      <c r="K13" s="318">
        <f t="shared" ref="K13" si="6">ROUND(K12/K8,1)</f>
        <v>10.199999999999999</v>
      </c>
      <c r="L13" s="318">
        <f t="shared" ref="L13" si="7">ROUND(L12/L8,1)</f>
        <v>10.1</v>
      </c>
      <c r="M13" s="318">
        <f t="shared" ref="M13" si="8">ROUND(M12/M8,1)</f>
        <v>10.1</v>
      </c>
      <c r="N13" s="318">
        <f t="shared" ref="N13" si="9">ROUND(N12/N8,1)</f>
        <v>10.1</v>
      </c>
      <c r="O13" s="318">
        <f t="shared" ref="O13" si="10">ROUND(O12/O8,1)</f>
        <v>10.5</v>
      </c>
      <c r="P13" s="318">
        <f t="shared" ref="P13" si="11">ROUND(P12/P8,1)</f>
        <v>10.6</v>
      </c>
      <c r="Q13" s="318">
        <f t="shared" ref="Q13" si="12">ROUND(Q12/Q8,1)</f>
        <v>10.3</v>
      </c>
      <c r="R13" s="318">
        <f t="shared" ref="R13" si="13">ROUND(R12/R8,1)</f>
        <v>13.3</v>
      </c>
      <c r="S13" s="318">
        <f t="shared" ref="S13" si="14">ROUND(S12/S8,1)</f>
        <v>15.4</v>
      </c>
      <c r="T13" s="318">
        <f t="shared" ref="T13" si="15">ROUND(T12/T8,1)</f>
        <v>15.6</v>
      </c>
      <c r="U13" s="318">
        <f t="shared" ref="U13" si="16">ROUND(U12/U8,1)</f>
        <v>15.2</v>
      </c>
      <c r="V13" s="318">
        <f t="shared" ref="V13" si="17">ROUND(V12/V8,1)</f>
        <v>13</v>
      </c>
      <c r="W13" s="318">
        <v>12.1</v>
      </c>
      <c r="X13" s="222"/>
      <c r="Y13" s="319"/>
    </row>
    <row r="14" spans="1:25" ht="15" customHeight="1">
      <c r="A14" s="283"/>
      <c r="B14" s="211"/>
      <c r="C14" s="211"/>
      <c r="D14" s="211"/>
      <c r="E14" s="211"/>
      <c r="F14" s="211"/>
      <c r="G14" s="211"/>
      <c r="H14" s="211"/>
      <c r="I14" s="211"/>
      <c r="J14" s="211"/>
      <c r="K14" s="211"/>
      <c r="L14" s="211"/>
      <c r="M14" s="211"/>
      <c r="N14" s="211"/>
      <c r="O14" s="211"/>
      <c r="P14" s="211"/>
      <c r="Q14" s="211"/>
      <c r="R14" s="211"/>
      <c r="S14" s="211"/>
      <c r="T14" s="211"/>
      <c r="U14" s="211"/>
      <c r="V14" s="211"/>
      <c r="W14" s="211"/>
      <c r="X14" s="222"/>
      <c r="Y14" s="79"/>
    </row>
    <row r="15" spans="1:25" ht="36.75" customHeight="1">
      <c r="A15" s="284" t="s">
        <v>263</v>
      </c>
      <c r="B15" s="211">
        <v>5103090409.9400005</v>
      </c>
      <c r="C15" s="211">
        <v>5610637424</v>
      </c>
      <c r="D15" s="211">
        <v>5814665690.2000008</v>
      </c>
      <c r="E15" s="211">
        <v>5902079592</v>
      </c>
      <c r="F15" s="211">
        <v>6243340260.4899998</v>
      </c>
      <c r="G15" s="211">
        <v>6467424902.4800005</v>
      </c>
      <c r="H15" s="211">
        <v>7029068726</v>
      </c>
      <c r="I15" s="211">
        <v>8075327648.7999992</v>
      </c>
      <c r="J15" s="211">
        <v>8892863951.9399986</v>
      </c>
      <c r="K15" s="211">
        <v>9376531618</v>
      </c>
      <c r="L15" s="211">
        <v>10085511139.119999</v>
      </c>
      <c r="M15" s="211">
        <v>10905247143</v>
      </c>
      <c r="N15" s="211">
        <v>11747775682.740002</v>
      </c>
      <c r="O15" s="211">
        <v>12010523881.07</v>
      </c>
      <c r="P15" s="211">
        <v>12353669452.880001</v>
      </c>
      <c r="Q15" s="211">
        <v>13415806132.959999</v>
      </c>
      <c r="R15" s="211">
        <v>14040430790.610001</v>
      </c>
      <c r="S15" s="211">
        <v>14866987350.099998</v>
      </c>
      <c r="T15" s="211">
        <v>16244287800.429998</v>
      </c>
      <c r="U15" s="211">
        <v>17760908810.900002</v>
      </c>
      <c r="V15" s="211">
        <v>17591663710.450001</v>
      </c>
      <c r="W15" s="211">
        <v>20128240684.459999</v>
      </c>
      <c r="X15" s="222"/>
      <c r="Y15" s="271"/>
    </row>
    <row r="16" spans="1:25" ht="22.5" customHeight="1">
      <c r="A16" s="284"/>
      <c r="B16" s="211"/>
      <c r="C16" s="211"/>
      <c r="D16" s="211"/>
      <c r="E16" s="211"/>
      <c r="F16" s="211"/>
      <c r="G16" s="211"/>
      <c r="H16" s="211"/>
      <c r="I16" s="211"/>
      <c r="J16" s="211"/>
      <c r="K16" s="211"/>
      <c r="L16" s="211"/>
      <c r="M16" s="211"/>
      <c r="N16" s="211"/>
      <c r="O16" s="211"/>
      <c r="P16" s="211"/>
      <c r="Q16" s="211"/>
      <c r="R16" s="211"/>
      <c r="S16" s="211"/>
      <c r="T16" s="211"/>
      <c r="U16" s="211"/>
      <c r="V16" s="211"/>
      <c r="W16" s="211"/>
      <c r="X16" s="78"/>
      <c r="Y16" s="79"/>
    </row>
    <row r="17" spans="1:24" ht="15" customHeight="1">
      <c r="A17" s="283" t="s">
        <v>3</v>
      </c>
      <c r="B17" s="211"/>
      <c r="C17" s="211"/>
      <c r="D17" s="211"/>
      <c r="E17" s="211"/>
      <c r="F17" s="211"/>
      <c r="G17" s="211"/>
      <c r="H17" s="211"/>
      <c r="I17" s="211"/>
      <c r="J17" s="211"/>
      <c r="K17" s="211"/>
      <c r="L17" s="211"/>
      <c r="M17" s="211"/>
      <c r="N17" s="211"/>
      <c r="O17" s="211"/>
      <c r="P17" s="211"/>
      <c r="Q17" s="211"/>
      <c r="R17" s="211"/>
      <c r="S17" s="211"/>
      <c r="T17" s="211"/>
      <c r="U17" s="211"/>
      <c r="V17" s="211"/>
      <c r="W17" s="211"/>
      <c r="X17" s="43"/>
    </row>
    <row r="18" spans="1:24" ht="15" customHeight="1">
      <c r="A18" s="283" t="s">
        <v>4</v>
      </c>
      <c r="B18" s="211">
        <v>94.918238768691026</v>
      </c>
      <c r="C18" s="211">
        <v>108.54241283999467</v>
      </c>
      <c r="D18" s="211">
        <v>116.80928142572812</v>
      </c>
      <c r="E18" s="211">
        <v>125.31841089055388</v>
      </c>
      <c r="F18" s="211">
        <v>133.62431283948152</v>
      </c>
      <c r="G18" s="211">
        <v>141.56305690097656</v>
      </c>
      <c r="H18" s="211">
        <v>143.50856463561328</v>
      </c>
      <c r="I18" s="211">
        <v>150.08112041055918</v>
      </c>
      <c r="J18" s="211">
        <v>160.2015668817636</v>
      </c>
      <c r="K18" s="211">
        <v>166.62536427017972</v>
      </c>
      <c r="L18" s="211">
        <v>172.70540668649249</v>
      </c>
      <c r="M18" s="211">
        <v>179.55123783078108</v>
      </c>
      <c r="N18" s="211">
        <v>186.5138938633757</v>
      </c>
      <c r="O18" s="211">
        <v>196.0344288209879</v>
      </c>
      <c r="P18" s="211">
        <v>204.73593798002327</v>
      </c>
      <c r="Q18" s="211">
        <v>213.18486959479318</v>
      </c>
      <c r="R18" s="211">
        <v>224.3516207894196</v>
      </c>
      <c r="S18" s="211">
        <v>232.91897497734922</v>
      </c>
      <c r="T18" s="211">
        <v>247.96266802905316</v>
      </c>
      <c r="U18" s="211">
        <v>266.04945170178519</v>
      </c>
      <c r="V18" s="211">
        <v>257.79296356320179</v>
      </c>
      <c r="W18" s="211">
        <v>272.26355853008113</v>
      </c>
      <c r="X18" s="44"/>
    </row>
    <row r="19" spans="1:24" ht="15" customHeight="1">
      <c r="A19" s="259"/>
      <c r="B19" s="211"/>
      <c r="C19" s="211"/>
      <c r="D19" s="211"/>
      <c r="E19" s="211"/>
      <c r="F19" s="211"/>
      <c r="G19" s="211"/>
      <c r="H19" s="211"/>
      <c r="I19" s="211"/>
      <c r="J19" s="211"/>
      <c r="K19" s="211"/>
      <c r="L19" s="211"/>
      <c r="M19" s="211"/>
      <c r="N19" s="211"/>
      <c r="O19" s="211"/>
      <c r="P19" s="211"/>
      <c r="Q19" s="211"/>
      <c r="R19" s="211"/>
      <c r="S19" s="211"/>
      <c r="T19" s="211"/>
      <c r="U19" s="211"/>
      <c r="V19" s="211"/>
      <c r="W19" s="211"/>
      <c r="X19" s="44"/>
    </row>
    <row r="20" spans="1:24" s="40" customFormat="1" ht="15" customHeight="1">
      <c r="A20" s="282" t="s">
        <v>88</v>
      </c>
      <c r="B20" s="211"/>
      <c r="C20" s="211"/>
      <c r="D20" s="211"/>
      <c r="E20" s="285"/>
      <c r="F20" s="285"/>
      <c r="G20" s="285"/>
      <c r="H20" s="285"/>
      <c r="I20" s="285"/>
      <c r="J20" s="285"/>
      <c r="K20" s="285"/>
      <c r="L20" s="285"/>
      <c r="M20" s="285"/>
      <c r="N20" s="285"/>
      <c r="O20" s="285"/>
      <c r="P20" s="285"/>
      <c r="Q20" s="285"/>
      <c r="R20" s="285"/>
      <c r="S20" s="285"/>
      <c r="T20" s="285"/>
      <c r="U20" s="285"/>
      <c r="V20" s="285"/>
      <c r="W20" s="285"/>
      <c r="X20" s="74"/>
    </row>
    <row r="21" spans="1:24" ht="15" customHeight="1">
      <c r="A21" s="283" t="s">
        <v>5</v>
      </c>
      <c r="B21" s="211">
        <v>1107599</v>
      </c>
      <c r="C21" s="211">
        <v>1077063</v>
      </c>
      <c r="D21" s="211">
        <v>1006389</v>
      </c>
      <c r="E21" s="211">
        <v>894599</v>
      </c>
      <c r="F21" s="211">
        <v>868933</v>
      </c>
      <c r="G21" s="211">
        <v>949961</v>
      </c>
      <c r="H21" s="211">
        <v>1015421</v>
      </c>
      <c r="I21" s="211">
        <v>1538996</v>
      </c>
      <c r="J21" s="211">
        <v>1623483</v>
      </c>
      <c r="K21" s="211">
        <v>1605011</v>
      </c>
      <c r="L21" s="211">
        <v>1759997</v>
      </c>
      <c r="M21" s="211">
        <v>1869893</v>
      </c>
      <c r="N21" s="211">
        <v>1976408</v>
      </c>
      <c r="O21" s="211">
        <v>1905943</v>
      </c>
      <c r="P21" s="211">
        <v>1861345</v>
      </c>
      <c r="Q21" s="211">
        <v>1985992</v>
      </c>
      <c r="R21" s="211">
        <v>1873121</v>
      </c>
      <c r="S21" s="211">
        <v>1928814</v>
      </c>
      <c r="T21" s="211">
        <v>2026916</v>
      </c>
      <c r="U21" s="211">
        <v>2015547</v>
      </c>
      <c r="V21" s="211">
        <v>1426135</v>
      </c>
      <c r="W21" s="211">
        <v>1624912</v>
      </c>
      <c r="X21" s="225"/>
    </row>
    <row r="22" spans="1:24" ht="15" customHeight="1">
      <c r="A22" s="283" t="s">
        <v>6</v>
      </c>
      <c r="B22" s="211">
        <v>229336</v>
      </c>
      <c r="C22" s="211">
        <v>227899</v>
      </c>
      <c r="D22" s="211">
        <v>216064</v>
      </c>
      <c r="E22" s="211">
        <v>188800</v>
      </c>
      <c r="F22" s="211">
        <v>181786</v>
      </c>
      <c r="G22" s="211">
        <v>227773</v>
      </c>
      <c r="H22" s="211">
        <v>231121</v>
      </c>
      <c r="I22" s="211">
        <v>408419</v>
      </c>
      <c r="J22" s="211">
        <v>434332</v>
      </c>
      <c r="K22" s="211">
        <v>420707</v>
      </c>
      <c r="L22" s="211">
        <v>451600</v>
      </c>
      <c r="M22" s="211">
        <v>473149</v>
      </c>
      <c r="N22" s="211">
        <v>497977</v>
      </c>
      <c r="O22" s="211">
        <v>480840</v>
      </c>
      <c r="P22" s="211">
        <v>480006</v>
      </c>
      <c r="Q22" s="211">
        <v>509983</v>
      </c>
      <c r="R22" s="211">
        <v>481515</v>
      </c>
      <c r="S22" s="211">
        <v>486185</v>
      </c>
      <c r="T22" s="211">
        <v>509033</v>
      </c>
      <c r="U22" s="211">
        <v>507413</v>
      </c>
      <c r="V22" s="211">
        <v>353780</v>
      </c>
      <c r="W22" s="211">
        <v>397363</v>
      </c>
      <c r="X22" s="45"/>
    </row>
    <row r="23" spans="1:24" ht="15" customHeight="1">
      <c r="A23" s="283" t="s">
        <v>7</v>
      </c>
      <c r="B23" s="211">
        <v>878263</v>
      </c>
      <c r="C23" s="211">
        <v>849164</v>
      </c>
      <c r="D23" s="211">
        <v>790325</v>
      </c>
      <c r="E23" s="211">
        <v>705799</v>
      </c>
      <c r="F23" s="211">
        <v>687147</v>
      </c>
      <c r="G23" s="211">
        <v>722188</v>
      </c>
      <c r="H23" s="211">
        <v>784300</v>
      </c>
      <c r="I23" s="211">
        <v>1130577</v>
      </c>
      <c r="J23" s="211">
        <v>1189151</v>
      </c>
      <c r="K23" s="211">
        <v>1184304</v>
      </c>
      <c r="L23" s="211">
        <v>1308397</v>
      </c>
      <c r="M23" s="211">
        <v>1396744</v>
      </c>
      <c r="N23" s="211">
        <v>1478431</v>
      </c>
      <c r="O23" s="211">
        <v>1425103</v>
      </c>
      <c r="P23" s="211">
        <v>1381339</v>
      </c>
      <c r="Q23" s="211">
        <v>1476009</v>
      </c>
      <c r="R23" s="211">
        <v>1391606</v>
      </c>
      <c r="S23" s="211">
        <v>1442629</v>
      </c>
      <c r="T23" s="211">
        <v>1517883</v>
      </c>
      <c r="U23" s="211">
        <v>1508134</v>
      </c>
      <c r="V23" s="211">
        <v>1072355</v>
      </c>
      <c r="W23" s="211">
        <v>1227549</v>
      </c>
      <c r="X23" s="45"/>
    </row>
    <row r="24" spans="1:24" ht="15" customHeight="1">
      <c r="A24" s="283"/>
      <c r="B24" s="211"/>
      <c r="C24" s="211"/>
      <c r="D24" s="211"/>
      <c r="E24" s="286"/>
      <c r="F24" s="286"/>
      <c r="G24" s="286"/>
      <c r="H24" s="286"/>
      <c r="I24" s="286"/>
      <c r="J24" s="286"/>
      <c r="K24" s="286"/>
      <c r="L24" s="286"/>
      <c r="M24" s="286"/>
      <c r="N24" s="286"/>
      <c r="O24" s="211"/>
      <c r="P24" s="211"/>
      <c r="Q24" s="211"/>
      <c r="R24" s="211"/>
      <c r="S24" s="211"/>
      <c r="T24" s="211"/>
      <c r="U24" s="211"/>
      <c r="V24" s="211"/>
      <c r="W24" s="211"/>
      <c r="X24" s="42"/>
    </row>
    <row r="25" spans="1:24" ht="15" customHeight="1">
      <c r="A25" s="283" t="s">
        <v>8</v>
      </c>
      <c r="B25" s="211">
        <v>9109674</v>
      </c>
      <c r="C25" s="211">
        <v>8571204</v>
      </c>
      <c r="D25" s="211">
        <v>7872416</v>
      </c>
      <c r="E25" s="211">
        <v>6937453</v>
      </c>
      <c r="F25" s="211">
        <v>6860691</v>
      </c>
      <c r="G25" s="211">
        <v>7116677</v>
      </c>
      <c r="H25" s="211">
        <v>7832636</v>
      </c>
      <c r="I25" s="211">
        <v>11166992</v>
      </c>
      <c r="J25" s="211">
        <v>11863816</v>
      </c>
      <c r="K25" s="211">
        <v>11847124</v>
      </c>
      <c r="L25" s="211">
        <v>12892756</v>
      </c>
      <c r="M25" s="211">
        <v>13611003</v>
      </c>
      <c r="N25" s="211">
        <v>14248073</v>
      </c>
      <c r="O25" s="211">
        <v>13494343</v>
      </c>
      <c r="P25" s="211">
        <v>12888612</v>
      </c>
      <c r="Q25" s="211">
        <v>13881763</v>
      </c>
      <c r="R25" s="211">
        <v>13234166</v>
      </c>
      <c r="S25" s="211">
        <v>13625951</v>
      </c>
      <c r="T25" s="211">
        <v>14148517</v>
      </c>
      <c r="U25" s="211">
        <v>14232964</v>
      </c>
      <c r="V25" s="211">
        <v>11117121</v>
      </c>
      <c r="W25" s="211">
        <v>12563235</v>
      </c>
      <c r="X25" s="45"/>
    </row>
    <row r="26" spans="1:24" ht="15" customHeight="1">
      <c r="A26" s="128" t="s">
        <v>240</v>
      </c>
      <c r="B26" s="317" t="s">
        <v>239</v>
      </c>
      <c r="C26" s="317" t="s">
        <v>239</v>
      </c>
      <c r="D26" s="317" t="s">
        <v>239</v>
      </c>
      <c r="E26" s="315">
        <v>807328</v>
      </c>
      <c r="F26" s="315">
        <v>792804</v>
      </c>
      <c r="G26" s="315">
        <v>979029</v>
      </c>
      <c r="H26" s="315">
        <v>1044924</v>
      </c>
      <c r="I26" s="315">
        <v>1750089</v>
      </c>
      <c r="J26" s="315">
        <v>1841263</v>
      </c>
      <c r="K26" s="315">
        <v>1760246</v>
      </c>
      <c r="L26" s="315">
        <v>1819252</v>
      </c>
      <c r="M26" s="315">
        <v>1820188</v>
      </c>
      <c r="N26" s="315">
        <v>1860227</v>
      </c>
      <c r="O26" s="315">
        <v>1747325</v>
      </c>
      <c r="P26" s="315">
        <v>1685276</v>
      </c>
      <c r="Q26" s="315">
        <v>1857590</v>
      </c>
      <c r="R26" s="315">
        <v>1672842</v>
      </c>
      <c r="S26" s="315">
        <v>1602714</v>
      </c>
      <c r="T26" s="315">
        <v>1616939</v>
      </c>
      <c r="U26" s="315">
        <v>1601316</v>
      </c>
      <c r="V26" s="315">
        <v>1241441</v>
      </c>
      <c r="W26" s="315">
        <v>1408442</v>
      </c>
      <c r="X26" s="45"/>
    </row>
    <row r="27" spans="1:24" ht="29.25" customHeight="1">
      <c r="A27" s="146" t="s">
        <v>313</v>
      </c>
      <c r="B27" s="317" t="s">
        <v>239</v>
      </c>
      <c r="C27" s="317" t="s">
        <v>239</v>
      </c>
      <c r="D27" s="317" t="s">
        <v>239</v>
      </c>
      <c r="E27" s="318">
        <f>ROUND(E26/E22,1)</f>
        <v>4.3</v>
      </c>
      <c r="F27" s="318">
        <f t="shared" ref="F27:V27" si="18">ROUND(F26/F22,1)</f>
        <v>4.4000000000000004</v>
      </c>
      <c r="G27" s="318">
        <f t="shared" si="18"/>
        <v>4.3</v>
      </c>
      <c r="H27" s="318">
        <f t="shared" si="18"/>
        <v>4.5</v>
      </c>
      <c r="I27" s="318">
        <f t="shared" si="18"/>
        <v>4.3</v>
      </c>
      <c r="J27" s="318">
        <f t="shared" si="18"/>
        <v>4.2</v>
      </c>
      <c r="K27" s="318">
        <f t="shared" si="18"/>
        <v>4.2</v>
      </c>
      <c r="L27" s="318">
        <f t="shared" si="18"/>
        <v>4</v>
      </c>
      <c r="M27" s="318">
        <f t="shared" si="18"/>
        <v>3.8</v>
      </c>
      <c r="N27" s="318">
        <f t="shared" si="18"/>
        <v>3.7</v>
      </c>
      <c r="O27" s="318">
        <f t="shared" si="18"/>
        <v>3.6</v>
      </c>
      <c r="P27" s="318">
        <f t="shared" si="18"/>
        <v>3.5</v>
      </c>
      <c r="Q27" s="318">
        <f t="shared" si="18"/>
        <v>3.6</v>
      </c>
      <c r="R27" s="318">
        <f t="shared" si="18"/>
        <v>3.5</v>
      </c>
      <c r="S27" s="318">
        <f t="shared" si="18"/>
        <v>3.3</v>
      </c>
      <c r="T27" s="318">
        <f t="shared" si="18"/>
        <v>3.2</v>
      </c>
      <c r="U27" s="318">
        <f t="shared" si="18"/>
        <v>3.2</v>
      </c>
      <c r="V27" s="318">
        <f t="shared" si="18"/>
        <v>3.5</v>
      </c>
      <c r="W27" s="318">
        <v>3.5</v>
      </c>
      <c r="X27" s="320"/>
    </row>
    <row r="28" spans="1:24" ht="15" customHeight="1">
      <c r="A28" s="283"/>
      <c r="B28" s="211"/>
      <c r="C28" s="211"/>
      <c r="D28" s="211"/>
      <c r="E28" s="287"/>
      <c r="F28" s="211"/>
      <c r="G28" s="211"/>
      <c r="H28" s="211"/>
      <c r="I28" s="211"/>
      <c r="J28" s="211"/>
      <c r="K28" s="211"/>
      <c r="L28" s="211"/>
      <c r="M28" s="211"/>
      <c r="N28" s="211"/>
      <c r="O28" s="211"/>
      <c r="P28" s="211"/>
      <c r="Q28" s="211"/>
      <c r="R28" s="211"/>
      <c r="S28" s="211"/>
      <c r="T28" s="211"/>
      <c r="U28" s="211"/>
      <c r="V28" s="211"/>
      <c r="W28" s="211"/>
      <c r="X28" s="41"/>
    </row>
    <row r="29" spans="1:24" ht="29.25" customHeight="1">
      <c r="A29" s="284" t="s">
        <v>264</v>
      </c>
      <c r="B29" s="211">
        <v>1180362261.01</v>
      </c>
      <c r="C29" s="211">
        <v>1259470932</v>
      </c>
      <c r="D29" s="211">
        <v>1245754358.26</v>
      </c>
      <c r="E29" s="211">
        <v>1193254310</v>
      </c>
      <c r="F29" s="211">
        <v>1258610762.8800001</v>
      </c>
      <c r="G29" s="211">
        <v>1325510462.97</v>
      </c>
      <c r="H29" s="211">
        <v>1409695064</v>
      </c>
      <c r="I29" s="211">
        <v>1876066195.9000001</v>
      </c>
      <c r="J29" s="211">
        <v>2114837598.8</v>
      </c>
      <c r="K29" s="211">
        <v>2213546136</v>
      </c>
      <c r="L29" s="211">
        <v>2491195149.539999</v>
      </c>
      <c r="M29" s="211">
        <v>2742932034</v>
      </c>
      <c r="N29" s="211">
        <v>2979213803.749999</v>
      </c>
      <c r="O29" s="211">
        <v>2956006814.6299996</v>
      </c>
      <c r="P29" s="211">
        <v>2869648279.73</v>
      </c>
      <c r="Q29" s="211">
        <v>3144463379.8099995</v>
      </c>
      <c r="R29" s="211">
        <v>3153652365.9800005</v>
      </c>
      <c r="S29" s="211">
        <v>3395753726.9499993</v>
      </c>
      <c r="T29" s="211">
        <v>3791846165.4500008</v>
      </c>
      <c r="U29" s="211">
        <v>4116171189.1900005</v>
      </c>
      <c r="V29" s="211">
        <v>3285065031.23</v>
      </c>
      <c r="W29" s="211">
        <v>3816262439.7500005</v>
      </c>
      <c r="X29" s="45"/>
    </row>
    <row r="30" spans="1:24" ht="15" customHeight="1">
      <c r="A30" s="283"/>
      <c r="B30" s="211"/>
      <c r="C30" s="211"/>
      <c r="D30" s="211"/>
      <c r="E30" s="211"/>
      <c r="F30" s="211"/>
      <c r="G30" s="211"/>
      <c r="H30" s="211"/>
      <c r="I30" s="211"/>
      <c r="J30" s="211"/>
      <c r="K30" s="211"/>
      <c r="L30" s="211"/>
      <c r="M30" s="211"/>
      <c r="N30" s="211"/>
      <c r="O30" s="211"/>
      <c r="P30" s="211"/>
      <c r="Q30" s="211"/>
      <c r="R30" s="211"/>
      <c r="S30" s="211"/>
      <c r="T30" s="211"/>
      <c r="U30" s="211"/>
      <c r="V30" s="211"/>
      <c r="W30" s="211"/>
      <c r="X30" s="42"/>
    </row>
    <row r="31" spans="1:24" ht="15" customHeight="1">
      <c r="A31" s="283" t="s">
        <v>3</v>
      </c>
      <c r="B31" s="211"/>
      <c r="C31" s="211"/>
      <c r="D31" s="211"/>
      <c r="E31" s="211"/>
      <c r="F31" s="211"/>
      <c r="G31" s="211"/>
      <c r="H31" s="211"/>
      <c r="I31" s="211"/>
      <c r="J31" s="211"/>
      <c r="K31" s="211"/>
      <c r="L31" s="211"/>
      <c r="M31" s="211"/>
      <c r="N31" s="211"/>
      <c r="O31" s="211"/>
      <c r="P31" s="211"/>
      <c r="Q31" s="211"/>
      <c r="R31" s="211"/>
      <c r="S31" s="211"/>
      <c r="T31" s="211"/>
      <c r="U31" s="211"/>
      <c r="V31" s="211"/>
      <c r="W31" s="211"/>
      <c r="X31" s="222"/>
    </row>
    <row r="32" spans="1:24" ht="15" customHeight="1">
      <c r="A32" s="283" t="s">
        <v>9</v>
      </c>
      <c r="B32" s="211">
        <v>129.57239315150025</v>
      </c>
      <c r="C32" s="211">
        <v>146.94212528368243</v>
      </c>
      <c r="D32" s="211">
        <v>158.24295340337704</v>
      </c>
      <c r="E32" s="211">
        <v>172.00178653462589</v>
      </c>
      <c r="F32" s="211">
        <v>183.45247772855535</v>
      </c>
      <c r="G32" s="211">
        <v>186.25412716777788</v>
      </c>
      <c r="H32" s="211">
        <v>179.97709379064725</v>
      </c>
      <c r="I32" s="211">
        <v>168.00103339377338</v>
      </c>
      <c r="J32" s="211">
        <v>178.25947391631831</v>
      </c>
      <c r="K32" s="211">
        <v>186.84248902940493</v>
      </c>
      <c r="L32" s="211">
        <v>193.2244083064939</v>
      </c>
      <c r="M32" s="211">
        <v>201.52313786133175</v>
      </c>
      <c r="N32" s="211">
        <v>209.09591098740154</v>
      </c>
      <c r="O32" s="211">
        <v>219.05526001747543</v>
      </c>
      <c r="P32" s="211">
        <v>222.64990828570214</v>
      </c>
      <c r="Q32" s="211">
        <v>226.51758136268424</v>
      </c>
      <c r="R32" s="211">
        <v>238.29626785548862</v>
      </c>
      <c r="S32" s="211">
        <v>249.21223677892274</v>
      </c>
      <c r="T32" s="211">
        <v>268.00308226296795</v>
      </c>
      <c r="U32" s="211">
        <v>289.19985950853248</v>
      </c>
      <c r="V32" s="211">
        <v>295.49602196737806</v>
      </c>
      <c r="W32" s="211">
        <v>303.76431227705291</v>
      </c>
      <c r="X32" s="44"/>
    </row>
    <row r="33" spans="1:26" ht="15" customHeight="1">
      <c r="A33" s="259"/>
      <c r="B33" s="211"/>
      <c r="C33" s="211"/>
      <c r="D33" s="211"/>
      <c r="E33" s="211"/>
      <c r="F33" s="211"/>
      <c r="G33" s="211"/>
      <c r="H33" s="211"/>
      <c r="I33" s="211"/>
      <c r="J33" s="211"/>
      <c r="K33" s="211"/>
      <c r="L33" s="211"/>
      <c r="M33" s="211"/>
      <c r="N33" s="211"/>
      <c r="O33" s="211"/>
      <c r="P33" s="211"/>
      <c r="Q33" s="211"/>
      <c r="R33" s="211"/>
      <c r="S33" s="211"/>
      <c r="T33" s="211"/>
      <c r="U33" s="211"/>
      <c r="V33" s="211"/>
      <c r="W33" s="211"/>
      <c r="X33" s="44"/>
    </row>
    <row r="34" spans="1:26" ht="15" customHeight="1">
      <c r="A34" s="282" t="s">
        <v>84</v>
      </c>
      <c r="B34" s="211"/>
      <c r="C34" s="211"/>
      <c r="D34" s="211"/>
      <c r="E34" s="211"/>
      <c r="F34" s="211"/>
      <c r="G34" s="211"/>
      <c r="H34" s="211"/>
      <c r="I34" s="211"/>
      <c r="J34" s="211"/>
      <c r="K34" s="211"/>
      <c r="L34" s="211"/>
      <c r="M34" s="211"/>
      <c r="N34" s="211"/>
      <c r="O34" s="211"/>
      <c r="P34" s="211"/>
      <c r="Q34" s="211"/>
      <c r="R34" s="211"/>
      <c r="S34" s="211"/>
      <c r="T34" s="211"/>
      <c r="U34" s="211"/>
      <c r="V34" s="211"/>
      <c r="W34" s="211"/>
      <c r="X34" s="222"/>
    </row>
    <row r="35" spans="1:26" ht="15" customHeight="1">
      <c r="A35" s="282"/>
      <c r="B35" s="211"/>
      <c r="C35" s="211"/>
      <c r="D35" s="211"/>
      <c r="E35" s="211"/>
      <c r="F35" s="211"/>
      <c r="G35" s="211"/>
      <c r="H35" s="211"/>
      <c r="I35" s="211"/>
      <c r="J35" s="211"/>
      <c r="K35" s="211"/>
      <c r="L35" s="211"/>
      <c r="M35" s="211"/>
      <c r="N35" s="211"/>
      <c r="O35" s="211"/>
      <c r="P35" s="211"/>
      <c r="Q35" s="211"/>
      <c r="R35" s="211"/>
      <c r="S35" s="211"/>
      <c r="T35" s="211"/>
      <c r="U35" s="211"/>
      <c r="V35" s="211"/>
      <c r="W35" s="211"/>
      <c r="X35" s="222"/>
    </row>
    <row r="36" spans="1:26" s="40" customFormat="1" ht="15" customHeight="1">
      <c r="A36" s="282" t="s">
        <v>85</v>
      </c>
      <c r="B36" s="211"/>
      <c r="C36" s="211"/>
      <c r="D36" s="211"/>
      <c r="E36" s="211"/>
      <c r="F36" s="211"/>
      <c r="G36" s="211"/>
      <c r="H36" s="211"/>
      <c r="I36" s="211"/>
      <c r="J36" s="211"/>
      <c r="K36" s="211"/>
      <c r="L36" s="211"/>
      <c r="M36" s="211"/>
      <c r="N36" s="211"/>
      <c r="O36" s="211"/>
      <c r="P36" s="211"/>
      <c r="Q36" s="211"/>
      <c r="R36" s="211"/>
      <c r="S36" s="211"/>
      <c r="T36" s="211"/>
      <c r="U36" s="211"/>
      <c r="V36" s="211"/>
      <c r="W36" s="211"/>
      <c r="Y36" s="222"/>
      <c r="Z36" s="222"/>
    </row>
    <row r="37" spans="1:26" ht="15" customHeight="1">
      <c r="A37" s="283"/>
      <c r="B37" s="211"/>
      <c r="C37" s="211"/>
      <c r="D37" s="211"/>
      <c r="E37" s="211"/>
      <c r="F37" s="211"/>
      <c r="G37" s="211"/>
      <c r="H37" s="211"/>
      <c r="I37" s="211"/>
      <c r="J37" s="211"/>
      <c r="K37" s="211"/>
      <c r="L37" s="211"/>
      <c r="M37" s="211"/>
      <c r="N37" s="211"/>
      <c r="O37" s="211"/>
      <c r="P37" s="211"/>
      <c r="Q37" s="211"/>
      <c r="R37" s="211"/>
      <c r="S37" s="211"/>
      <c r="T37" s="211"/>
      <c r="U37" s="211"/>
      <c r="V37" s="211"/>
      <c r="W37" s="211"/>
      <c r="X37" s="42"/>
    </row>
    <row r="38" spans="1:26" ht="15" customHeight="1">
      <c r="A38" s="282" t="s">
        <v>245</v>
      </c>
      <c r="B38" s="211">
        <v>3647148</v>
      </c>
      <c r="C38" s="211">
        <v>3343908</v>
      </c>
      <c r="D38" s="211">
        <v>3173069</v>
      </c>
      <c r="E38" s="211">
        <v>3093069</v>
      </c>
      <c r="F38" s="211">
        <v>2894959</v>
      </c>
      <c r="G38" s="211">
        <v>2774268</v>
      </c>
      <c r="H38" s="211">
        <v>3030221</v>
      </c>
      <c r="I38" s="211">
        <v>3054350</v>
      </c>
      <c r="J38" s="211">
        <v>3042974</v>
      </c>
      <c r="K38" s="211">
        <v>3188378</v>
      </c>
      <c r="L38" s="211">
        <v>3290041</v>
      </c>
      <c r="M38" s="211">
        <v>3405831</v>
      </c>
      <c r="N38" s="211">
        <v>3563964</v>
      </c>
      <c r="O38" s="211">
        <v>3399824</v>
      </c>
      <c r="P38" s="211">
        <v>3357246</v>
      </c>
      <c r="Q38" s="211">
        <v>3559771</v>
      </c>
      <c r="R38" s="211">
        <v>3442425</v>
      </c>
      <c r="S38" s="211">
        <v>3649303</v>
      </c>
      <c r="T38" s="211">
        <v>3680575</v>
      </c>
      <c r="U38" s="211">
        <v>3871590</v>
      </c>
      <c r="V38" s="211">
        <v>4692353</v>
      </c>
      <c r="W38" s="211">
        <v>5267480</v>
      </c>
      <c r="X38" s="225"/>
    </row>
    <row r="39" spans="1:26" ht="15" customHeight="1">
      <c r="A39" s="282" t="s">
        <v>246</v>
      </c>
      <c r="B39" s="211">
        <v>1236329</v>
      </c>
      <c r="C39" s="211">
        <v>1091470</v>
      </c>
      <c r="D39" s="211">
        <v>1005481</v>
      </c>
      <c r="E39" s="211">
        <v>1001580</v>
      </c>
      <c r="F39" s="211">
        <v>887917</v>
      </c>
      <c r="G39" s="211">
        <v>847336</v>
      </c>
      <c r="H39" s="211">
        <v>977015</v>
      </c>
      <c r="I39" s="211">
        <v>1014746</v>
      </c>
      <c r="J39" s="211">
        <v>1035436</v>
      </c>
      <c r="K39" s="211">
        <v>1089497</v>
      </c>
      <c r="L39" s="211">
        <v>1086403</v>
      </c>
      <c r="M39" s="211">
        <v>1073082</v>
      </c>
      <c r="N39" s="211">
        <v>1101600</v>
      </c>
      <c r="O39" s="211">
        <v>1045515</v>
      </c>
      <c r="P39" s="211">
        <v>1020215</v>
      </c>
      <c r="Q39" s="211">
        <v>1080517</v>
      </c>
      <c r="R39" s="211">
        <v>1046177</v>
      </c>
      <c r="S39" s="211">
        <v>1112683</v>
      </c>
      <c r="T39" s="211">
        <v>1081919</v>
      </c>
      <c r="U39" s="211">
        <v>1120401</v>
      </c>
      <c r="V39" s="211">
        <v>1887003</v>
      </c>
      <c r="W39" s="211">
        <v>2091563</v>
      </c>
      <c r="X39" s="45"/>
    </row>
    <row r="40" spans="1:26" ht="15" customHeight="1">
      <c r="A40" s="283" t="s">
        <v>10</v>
      </c>
      <c r="B40" s="211">
        <v>2410819</v>
      </c>
      <c r="C40" s="211">
        <v>2252438</v>
      </c>
      <c r="D40" s="211">
        <v>2167588</v>
      </c>
      <c r="E40" s="211">
        <v>2091489</v>
      </c>
      <c r="F40" s="211">
        <v>2007042</v>
      </c>
      <c r="G40" s="211">
        <v>1926932</v>
      </c>
      <c r="H40" s="211">
        <v>2053206</v>
      </c>
      <c r="I40" s="211">
        <v>2039604</v>
      </c>
      <c r="J40" s="211">
        <v>2007538</v>
      </c>
      <c r="K40" s="211">
        <v>2098881</v>
      </c>
      <c r="L40" s="211">
        <v>2203638</v>
      </c>
      <c r="M40" s="211">
        <v>2332749</v>
      </c>
      <c r="N40" s="211">
        <v>2462364</v>
      </c>
      <c r="O40" s="211">
        <v>2354309</v>
      </c>
      <c r="P40" s="211">
        <v>2337031</v>
      </c>
      <c r="Q40" s="211">
        <v>2479254</v>
      </c>
      <c r="R40" s="211">
        <v>2396248</v>
      </c>
      <c r="S40" s="211">
        <v>2536620</v>
      </c>
      <c r="T40" s="211">
        <v>2598656</v>
      </c>
      <c r="U40" s="211">
        <v>2751189</v>
      </c>
      <c r="V40" s="211">
        <v>2805350</v>
      </c>
      <c r="W40" s="211">
        <v>3175917</v>
      </c>
      <c r="X40" s="45"/>
    </row>
    <row r="41" spans="1:26" ht="15" customHeight="1">
      <c r="A41" s="283"/>
      <c r="B41" s="211"/>
      <c r="C41" s="211"/>
      <c r="D41" s="211"/>
      <c r="E41" s="211"/>
      <c r="F41" s="211"/>
      <c r="G41" s="211"/>
      <c r="H41" s="211"/>
      <c r="I41" s="211"/>
      <c r="J41" s="211"/>
      <c r="K41" s="211"/>
      <c r="L41" s="211"/>
      <c r="M41" s="211"/>
      <c r="N41" s="211"/>
      <c r="O41" s="211"/>
      <c r="P41" s="211"/>
      <c r="Q41" s="211"/>
      <c r="R41" s="211"/>
      <c r="S41" s="211"/>
      <c r="T41" s="211"/>
      <c r="U41" s="211"/>
      <c r="V41" s="211"/>
      <c r="W41" s="211"/>
      <c r="X41" s="42"/>
    </row>
    <row r="42" spans="1:26" ht="15" customHeight="1">
      <c r="A42" s="282" t="s">
        <v>268</v>
      </c>
      <c r="B42" s="211">
        <v>28734539</v>
      </c>
      <c r="C42" s="211">
        <v>26742878</v>
      </c>
      <c r="D42" s="211">
        <v>25569474</v>
      </c>
      <c r="E42" s="211">
        <v>24011647</v>
      </c>
      <c r="F42" s="211">
        <v>23635992</v>
      </c>
      <c r="G42" s="211">
        <v>22243034</v>
      </c>
      <c r="H42" s="211">
        <v>24468978</v>
      </c>
      <c r="I42" s="211">
        <v>25202090</v>
      </c>
      <c r="J42" s="211">
        <v>25839355</v>
      </c>
      <c r="K42" s="211">
        <v>26866916</v>
      </c>
      <c r="L42" s="211">
        <v>28117722</v>
      </c>
      <c r="M42" s="211">
        <v>29364057</v>
      </c>
      <c r="N42" s="211">
        <v>30562923</v>
      </c>
      <c r="O42" s="211">
        <v>29194868</v>
      </c>
      <c r="P42" s="211">
        <v>28511035</v>
      </c>
      <c r="Q42" s="211">
        <v>29825931</v>
      </c>
      <c r="R42" s="211">
        <v>29549009</v>
      </c>
      <c r="S42" s="211">
        <v>30988125</v>
      </c>
      <c r="T42" s="211">
        <v>32002514</v>
      </c>
      <c r="U42" s="211">
        <v>33559959</v>
      </c>
      <c r="V42" s="211">
        <v>38549648</v>
      </c>
      <c r="W42" s="211">
        <v>44755546</v>
      </c>
      <c r="X42" s="45"/>
    </row>
    <row r="43" spans="1:26" ht="20.25" customHeight="1">
      <c r="A43" s="128" t="s">
        <v>269</v>
      </c>
      <c r="B43" s="317" t="s">
        <v>239</v>
      </c>
      <c r="C43" s="317" t="s">
        <v>239</v>
      </c>
      <c r="D43" s="317" t="s">
        <v>239</v>
      </c>
      <c r="E43" s="315">
        <v>6192299</v>
      </c>
      <c r="F43" s="315">
        <v>5960582</v>
      </c>
      <c r="G43" s="315">
        <v>5680400</v>
      </c>
      <c r="H43" s="315">
        <v>6365390</v>
      </c>
      <c r="I43" s="315">
        <v>6556260</v>
      </c>
      <c r="J43" s="315">
        <v>6792606</v>
      </c>
      <c r="K43" s="315">
        <v>6866216</v>
      </c>
      <c r="L43" s="315">
        <v>6977644</v>
      </c>
      <c r="M43" s="315">
        <v>7066407</v>
      </c>
      <c r="N43" s="315">
        <v>7298431</v>
      </c>
      <c r="O43" s="315">
        <v>7100212</v>
      </c>
      <c r="P43" s="315">
        <v>6917306</v>
      </c>
      <c r="Q43" s="315">
        <v>7138264</v>
      </c>
      <c r="R43" s="315">
        <v>7189949</v>
      </c>
      <c r="S43" s="315">
        <v>7337978</v>
      </c>
      <c r="T43" s="315">
        <v>7470012</v>
      </c>
      <c r="U43" s="315">
        <v>7659607</v>
      </c>
      <c r="V43" s="315">
        <v>12307608</v>
      </c>
      <c r="W43" s="315">
        <v>14522768</v>
      </c>
      <c r="X43" s="45"/>
    </row>
    <row r="44" spans="1:26" ht="26.25" customHeight="1">
      <c r="A44" s="146" t="s">
        <v>313</v>
      </c>
      <c r="B44" s="317" t="s">
        <v>239</v>
      </c>
      <c r="C44" s="317" t="s">
        <v>239</v>
      </c>
      <c r="D44" s="317" t="s">
        <v>239</v>
      </c>
      <c r="E44" s="318">
        <f>ROUND(E43/E39,1)</f>
        <v>6.2</v>
      </c>
      <c r="F44" s="318">
        <f t="shared" ref="F44" si="19">ROUND(F43/F39,1)</f>
        <v>6.7</v>
      </c>
      <c r="G44" s="318">
        <f t="shared" ref="G44" si="20">ROUND(G43/G39,1)</f>
        <v>6.7</v>
      </c>
      <c r="H44" s="318">
        <f t="shared" ref="H44" si="21">ROUND(H43/H39,1)</f>
        <v>6.5</v>
      </c>
      <c r="I44" s="318">
        <f t="shared" ref="I44" si="22">ROUND(I43/I39,1)</f>
        <v>6.5</v>
      </c>
      <c r="J44" s="318">
        <f t="shared" ref="J44" si="23">ROUND(J43/J39,1)</f>
        <v>6.6</v>
      </c>
      <c r="K44" s="318">
        <f t="shared" ref="K44" si="24">ROUND(K43/K39,1)</f>
        <v>6.3</v>
      </c>
      <c r="L44" s="318">
        <f t="shared" ref="L44" si="25">ROUND(L43/L39,1)</f>
        <v>6.4</v>
      </c>
      <c r="M44" s="318">
        <f t="shared" ref="M44" si="26">ROUND(M43/M39,1)</f>
        <v>6.6</v>
      </c>
      <c r="N44" s="318">
        <f t="shared" ref="N44" si="27">ROUND(N43/N39,1)</f>
        <v>6.6</v>
      </c>
      <c r="O44" s="318">
        <f t="shared" ref="O44" si="28">ROUND(O43/O39,1)</f>
        <v>6.8</v>
      </c>
      <c r="P44" s="318">
        <f t="shared" ref="P44" si="29">ROUND(P43/P39,1)</f>
        <v>6.8</v>
      </c>
      <c r="Q44" s="318">
        <f t="shared" ref="Q44" si="30">ROUND(Q43/Q39,1)</f>
        <v>6.6</v>
      </c>
      <c r="R44" s="318">
        <f t="shared" ref="R44" si="31">ROUND(R43/R39,1)</f>
        <v>6.9</v>
      </c>
      <c r="S44" s="318">
        <f t="shared" ref="S44" si="32">ROUND(S43/S39,1)</f>
        <v>6.6</v>
      </c>
      <c r="T44" s="318">
        <f t="shared" ref="T44" si="33">ROUND(T43/T39,1)</f>
        <v>6.9</v>
      </c>
      <c r="U44" s="318">
        <f t="shared" ref="U44" si="34">ROUND(U43/U39,1)</f>
        <v>6.8</v>
      </c>
      <c r="V44" s="318">
        <f t="shared" ref="V44" si="35">ROUND(V43/V39,1)</f>
        <v>6.5</v>
      </c>
      <c r="W44" s="318">
        <v>6.9</v>
      </c>
      <c r="X44" s="320"/>
    </row>
    <row r="45" spans="1:26" ht="15" customHeight="1">
      <c r="A45" s="283"/>
      <c r="B45" s="211"/>
      <c r="C45" s="211"/>
      <c r="D45" s="211"/>
      <c r="E45" s="211"/>
      <c r="F45" s="211"/>
      <c r="G45" s="211"/>
      <c r="H45" s="211"/>
      <c r="I45" s="211"/>
      <c r="J45" s="211"/>
      <c r="K45" s="211"/>
      <c r="L45" s="211"/>
      <c r="M45" s="211"/>
      <c r="N45" s="211"/>
      <c r="O45" s="211"/>
      <c r="P45" s="211"/>
      <c r="Q45" s="211"/>
      <c r="R45" s="211"/>
      <c r="S45" s="211"/>
      <c r="T45" s="211"/>
      <c r="U45" s="211"/>
      <c r="V45" s="211"/>
      <c r="W45" s="211"/>
      <c r="X45" s="222"/>
    </row>
    <row r="46" spans="1:26" ht="32.25" customHeight="1">
      <c r="A46" s="284" t="s">
        <v>264</v>
      </c>
      <c r="B46" s="211">
        <v>2106228853.78</v>
      </c>
      <c r="C46" s="211">
        <v>2258110549</v>
      </c>
      <c r="D46" s="211">
        <v>2345895475.8800001</v>
      </c>
      <c r="E46" s="211">
        <v>2351905132</v>
      </c>
      <c r="F46" s="211">
        <v>2466029246.3699999</v>
      </c>
      <c r="G46" s="211">
        <v>2459717265.9700003</v>
      </c>
      <c r="H46" s="211">
        <v>2794725165</v>
      </c>
      <c r="I46" s="211">
        <v>3005308833.7999997</v>
      </c>
      <c r="J46" s="211">
        <v>3327380977.23</v>
      </c>
      <c r="K46" s="211">
        <v>3609247535</v>
      </c>
      <c r="L46" s="211">
        <v>3916788743.2600007</v>
      </c>
      <c r="M46" s="211">
        <v>4247402604</v>
      </c>
      <c r="N46" s="211">
        <v>4605653728.4600019</v>
      </c>
      <c r="O46" s="211">
        <v>4590229031.6699991</v>
      </c>
      <c r="P46" s="211">
        <v>4682834102.8900003</v>
      </c>
      <c r="Q46" s="211">
        <v>5148851398.1300001</v>
      </c>
      <c r="R46" s="298">
        <v>5327935752.79</v>
      </c>
      <c r="S46" s="211">
        <v>5761955288.1999989</v>
      </c>
      <c r="T46" s="211">
        <v>6394964954.9199982</v>
      </c>
      <c r="U46" s="211">
        <v>7228989149.119998</v>
      </c>
      <c r="V46" s="211">
        <v>8087596481.5900002</v>
      </c>
      <c r="W46" s="211">
        <v>10025628461.23</v>
      </c>
      <c r="X46" s="36"/>
      <c r="Y46" s="258"/>
    </row>
    <row r="47" spans="1:26" ht="15" customHeight="1">
      <c r="A47" s="283"/>
      <c r="B47" s="211"/>
      <c r="C47" s="211"/>
      <c r="D47" s="211"/>
      <c r="E47" s="211"/>
      <c r="F47" s="211"/>
      <c r="G47" s="211"/>
      <c r="H47" s="211"/>
      <c r="I47" s="211"/>
      <c r="J47" s="211"/>
      <c r="K47" s="211"/>
      <c r="L47" s="211"/>
      <c r="M47" s="211"/>
      <c r="N47" s="211"/>
      <c r="O47" s="211"/>
      <c r="P47" s="211"/>
      <c r="Q47" s="211"/>
      <c r="R47" s="211"/>
      <c r="S47" s="211"/>
      <c r="T47" s="211"/>
      <c r="U47" s="211"/>
      <c r="V47" s="211"/>
      <c r="W47" s="211"/>
      <c r="X47" s="42"/>
    </row>
    <row r="48" spans="1:26" ht="15" customHeight="1">
      <c r="A48" s="283" t="s">
        <v>11</v>
      </c>
      <c r="B48" s="211"/>
      <c r="C48" s="211"/>
      <c r="D48" s="211"/>
      <c r="E48" s="211"/>
      <c r="F48" s="211"/>
      <c r="G48" s="211"/>
      <c r="H48" s="211"/>
      <c r="I48" s="211"/>
      <c r="J48" s="211"/>
      <c r="K48" s="211"/>
      <c r="L48" s="211"/>
      <c r="M48" s="211"/>
      <c r="N48" s="211"/>
      <c r="O48" s="211"/>
      <c r="P48" s="211"/>
      <c r="Q48" s="211"/>
      <c r="R48" s="211"/>
      <c r="S48" s="211"/>
      <c r="T48" s="211"/>
      <c r="U48" s="211"/>
      <c r="V48" s="211"/>
      <c r="W48" s="211"/>
      <c r="X48" s="222"/>
    </row>
    <row r="49" spans="1:24" ht="15" customHeight="1">
      <c r="A49" s="283" t="s">
        <v>12</v>
      </c>
      <c r="B49" s="211">
        <v>73.299552631764854</v>
      </c>
      <c r="C49" s="211">
        <v>84.437828606180688</v>
      </c>
      <c r="D49" s="211">
        <v>91.745941894620131</v>
      </c>
      <c r="E49" s="211">
        <v>97.94851356926911</v>
      </c>
      <c r="F49" s="211">
        <v>104.33364702315011</v>
      </c>
      <c r="G49" s="211">
        <v>110.58371200484612</v>
      </c>
      <c r="H49" s="211">
        <v>114.21503444075188</v>
      </c>
      <c r="I49" s="211">
        <v>119.24839700993051</v>
      </c>
      <c r="J49" s="211">
        <v>128.77182798216131</v>
      </c>
      <c r="K49" s="211">
        <v>134.33799156553732</v>
      </c>
      <c r="L49" s="211">
        <v>139.29964679428869</v>
      </c>
      <c r="M49" s="211">
        <v>144.64631382509577</v>
      </c>
      <c r="N49" s="211">
        <v>150.69415083302084</v>
      </c>
      <c r="O49" s="211">
        <v>157.22725760123316</v>
      </c>
      <c r="P49" s="211">
        <v>164.2463734792511</v>
      </c>
      <c r="Q49" s="211">
        <v>172.63003116750991</v>
      </c>
      <c r="R49" s="211">
        <v>180.30844123368064</v>
      </c>
      <c r="S49" s="211">
        <v>185.94075273027971</v>
      </c>
      <c r="T49" s="211">
        <v>199.82695593602421</v>
      </c>
      <c r="U49" s="211">
        <v>215.40518416962303</v>
      </c>
      <c r="V49" s="211">
        <v>209.79689572236822</v>
      </c>
      <c r="W49" s="211">
        <v>224.0086281425323</v>
      </c>
      <c r="X49" s="44"/>
    </row>
    <row r="50" spans="1:24" ht="15" customHeight="1">
      <c r="A50" s="259"/>
      <c r="B50" s="211"/>
      <c r="C50" s="211"/>
      <c r="D50" s="211"/>
      <c r="E50" s="211"/>
      <c r="F50" s="211"/>
      <c r="G50" s="211"/>
      <c r="H50" s="211"/>
      <c r="I50" s="211"/>
      <c r="J50" s="211"/>
      <c r="K50" s="211"/>
      <c r="L50" s="211"/>
      <c r="M50" s="211"/>
      <c r="N50" s="211"/>
      <c r="O50" s="211"/>
      <c r="P50" s="211"/>
      <c r="Q50" s="211"/>
      <c r="R50" s="211"/>
      <c r="S50" s="211"/>
      <c r="T50" s="211"/>
      <c r="U50" s="211"/>
      <c r="V50" s="211"/>
      <c r="W50" s="211"/>
      <c r="X50" s="44"/>
    </row>
    <row r="51" spans="1:24" s="40" customFormat="1" ht="15" customHeight="1">
      <c r="A51" s="283" t="s">
        <v>86</v>
      </c>
      <c r="B51" s="211"/>
      <c r="C51" s="211"/>
      <c r="D51" s="211"/>
      <c r="E51" s="211"/>
      <c r="F51" s="211"/>
      <c r="G51" s="211"/>
      <c r="H51" s="211"/>
      <c r="I51" s="211"/>
      <c r="J51" s="211"/>
      <c r="K51" s="211"/>
      <c r="L51" s="211"/>
      <c r="M51" s="211"/>
      <c r="N51" s="211"/>
      <c r="O51" s="211"/>
      <c r="P51" s="211"/>
      <c r="Q51" s="211"/>
      <c r="R51" s="211"/>
      <c r="S51" s="211"/>
      <c r="T51" s="211"/>
      <c r="U51" s="211"/>
      <c r="V51" s="211"/>
      <c r="W51" s="211"/>
      <c r="X51" s="73"/>
    </row>
    <row r="52" spans="1:24" ht="15" customHeight="1">
      <c r="A52" s="282" t="s">
        <v>187</v>
      </c>
      <c r="B52" s="211">
        <v>434306</v>
      </c>
      <c r="C52" s="211">
        <v>446309</v>
      </c>
      <c r="D52" s="211">
        <v>441051</v>
      </c>
      <c r="E52" s="211">
        <v>436115</v>
      </c>
      <c r="F52" s="211">
        <v>435423</v>
      </c>
      <c r="G52" s="211">
        <v>440155</v>
      </c>
      <c r="H52" s="211">
        <v>452012</v>
      </c>
      <c r="I52" s="211">
        <v>470896</v>
      </c>
      <c r="J52" s="211">
        <v>477086</v>
      </c>
      <c r="K52" s="211">
        <v>464749</v>
      </c>
      <c r="L52" s="211">
        <v>458962</v>
      </c>
      <c r="M52" s="211">
        <v>468267</v>
      </c>
      <c r="N52" s="211">
        <v>477665</v>
      </c>
      <c r="O52" s="211">
        <v>488034</v>
      </c>
      <c r="P52" s="211">
        <v>494489</v>
      </c>
      <c r="Q52" s="211">
        <v>501560</v>
      </c>
      <c r="R52" s="211">
        <v>382723</v>
      </c>
      <c r="S52" s="211">
        <v>233977</v>
      </c>
      <c r="T52" s="211">
        <v>231168</v>
      </c>
      <c r="U52" s="211">
        <v>226189</v>
      </c>
      <c r="V52" s="211">
        <v>221300</v>
      </c>
      <c r="W52" s="211">
        <v>197917</v>
      </c>
      <c r="X52" s="225"/>
    </row>
    <row r="53" spans="1:24" ht="15" customHeight="1">
      <c r="A53" s="283" t="s">
        <v>13</v>
      </c>
      <c r="B53" s="211">
        <v>189236</v>
      </c>
      <c r="C53" s="211">
        <v>194221</v>
      </c>
      <c r="D53" s="211">
        <v>195457</v>
      </c>
      <c r="E53" s="211">
        <v>195832</v>
      </c>
      <c r="F53" s="211">
        <v>196995</v>
      </c>
      <c r="G53" s="211">
        <v>199493</v>
      </c>
      <c r="H53" s="211">
        <v>203106</v>
      </c>
      <c r="I53" s="211">
        <v>216387</v>
      </c>
      <c r="J53" s="211">
        <v>219801</v>
      </c>
      <c r="K53" s="211">
        <v>213942</v>
      </c>
      <c r="L53" s="211">
        <v>211501</v>
      </c>
      <c r="M53" s="211">
        <v>212223</v>
      </c>
      <c r="N53" s="211">
        <v>220780</v>
      </c>
      <c r="O53" s="211">
        <v>225245</v>
      </c>
      <c r="P53" s="211">
        <v>230264</v>
      </c>
      <c r="Q53" s="211">
        <v>233165</v>
      </c>
      <c r="R53" s="211">
        <v>229696</v>
      </c>
      <c r="S53" s="211">
        <v>233036</v>
      </c>
      <c r="T53" s="211">
        <v>230568</v>
      </c>
      <c r="U53" s="211">
        <v>225820</v>
      </c>
      <c r="V53" s="211">
        <v>221138</v>
      </c>
      <c r="W53" s="211">
        <v>197802</v>
      </c>
      <c r="X53" s="45"/>
    </row>
    <row r="54" spans="1:24" ht="15" customHeight="1">
      <c r="A54" s="283" t="s">
        <v>14</v>
      </c>
      <c r="B54" s="211">
        <v>245070</v>
      </c>
      <c r="C54" s="211">
        <v>252088</v>
      </c>
      <c r="D54" s="211">
        <v>245594</v>
      </c>
      <c r="E54" s="211">
        <v>240283</v>
      </c>
      <c r="F54" s="211">
        <v>238428</v>
      </c>
      <c r="G54" s="211">
        <v>240662</v>
      </c>
      <c r="H54" s="211">
        <v>248906</v>
      </c>
      <c r="I54" s="211">
        <v>254509</v>
      </c>
      <c r="J54" s="211">
        <v>257285</v>
      </c>
      <c r="K54" s="211">
        <v>250807</v>
      </c>
      <c r="L54" s="211">
        <v>247461</v>
      </c>
      <c r="M54" s="211">
        <v>256044</v>
      </c>
      <c r="N54" s="211">
        <v>256885</v>
      </c>
      <c r="O54" s="211">
        <v>262789</v>
      </c>
      <c r="P54" s="211">
        <v>264225</v>
      </c>
      <c r="Q54" s="211">
        <v>268395</v>
      </c>
      <c r="R54" s="211">
        <v>153027</v>
      </c>
      <c r="S54" s="211">
        <v>941</v>
      </c>
      <c r="T54" s="211">
        <v>600</v>
      </c>
      <c r="U54" s="211">
        <v>369</v>
      </c>
      <c r="V54" s="211">
        <v>162</v>
      </c>
      <c r="W54" s="211">
        <v>115</v>
      </c>
      <c r="X54" s="45"/>
    </row>
    <row r="55" spans="1:24" ht="15" customHeight="1">
      <c r="A55" s="283"/>
      <c r="B55" s="211"/>
      <c r="C55" s="211"/>
      <c r="D55" s="211"/>
      <c r="E55" s="211"/>
      <c r="F55" s="211"/>
      <c r="G55" s="211"/>
      <c r="H55" s="211"/>
      <c r="I55" s="211"/>
      <c r="J55" s="211"/>
      <c r="K55" s="211"/>
      <c r="L55" s="211"/>
      <c r="M55" s="211"/>
      <c r="N55" s="211"/>
      <c r="O55" s="211"/>
      <c r="P55" s="211"/>
      <c r="Q55" s="211"/>
      <c r="R55" s="211"/>
      <c r="S55" s="211"/>
      <c r="T55" s="211"/>
      <c r="U55" s="211"/>
      <c r="V55" s="211"/>
      <c r="W55" s="211"/>
      <c r="X55" s="42"/>
    </row>
    <row r="56" spans="1:24" ht="15" customHeight="1">
      <c r="A56" s="282" t="s">
        <v>241</v>
      </c>
      <c r="B56" s="211">
        <v>15918799</v>
      </c>
      <c r="C56" s="211">
        <v>16376656</v>
      </c>
      <c r="D56" s="211">
        <v>16337251</v>
      </c>
      <c r="E56" s="211">
        <v>16147568</v>
      </c>
      <c r="F56" s="211">
        <v>16226403</v>
      </c>
      <c r="G56" s="211">
        <v>16326113</v>
      </c>
      <c r="H56" s="211">
        <v>16678520</v>
      </c>
      <c r="I56" s="211">
        <v>17437337</v>
      </c>
      <c r="J56" s="211">
        <v>17807297</v>
      </c>
      <c r="K56" s="211">
        <v>17559095</v>
      </c>
      <c r="L56" s="211">
        <v>17386716</v>
      </c>
      <c r="M56" s="211">
        <v>17761069</v>
      </c>
      <c r="N56" s="211">
        <v>18175066</v>
      </c>
      <c r="O56" s="211">
        <v>18578210</v>
      </c>
      <c r="P56" s="211">
        <v>18939879</v>
      </c>
      <c r="Q56" s="211">
        <v>19222692</v>
      </c>
      <c r="R56" s="211">
        <v>19799082</v>
      </c>
      <c r="S56" s="211">
        <v>19214933</v>
      </c>
      <c r="T56" s="211">
        <v>19359991</v>
      </c>
      <c r="U56" s="211">
        <v>18965000</v>
      </c>
      <c r="V56" s="211">
        <v>18572734</v>
      </c>
      <c r="W56" s="211">
        <v>16610469</v>
      </c>
      <c r="X56" s="45"/>
    </row>
    <row r="57" spans="1:24" ht="15" customHeight="1">
      <c r="A57" s="128" t="s">
        <v>312</v>
      </c>
      <c r="B57" s="317" t="s">
        <v>239</v>
      </c>
      <c r="C57" s="317" t="s">
        <v>239</v>
      </c>
      <c r="D57" s="317" t="s">
        <v>239</v>
      </c>
      <c r="E57" s="315">
        <v>8221790</v>
      </c>
      <c r="F57" s="315">
        <v>8313608</v>
      </c>
      <c r="G57" s="315">
        <v>8417853</v>
      </c>
      <c r="H57" s="315">
        <v>8556773</v>
      </c>
      <c r="I57" s="315">
        <v>9110049</v>
      </c>
      <c r="J57" s="315">
        <v>9254864</v>
      </c>
      <c r="K57" s="315">
        <v>9001291</v>
      </c>
      <c r="L57" s="315">
        <v>8903070</v>
      </c>
      <c r="M57" s="315">
        <v>8938877</v>
      </c>
      <c r="N57" s="315">
        <v>9294907</v>
      </c>
      <c r="O57" s="315">
        <v>9490160</v>
      </c>
      <c r="P57" s="315">
        <v>9695327</v>
      </c>
      <c r="Q57" s="315">
        <v>9819673</v>
      </c>
      <c r="R57" s="315">
        <v>14431584</v>
      </c>
      <c r="S57" s="315">
        <v>19206129</v>
      </c>
      <c r="T57" s="315">
        <v>19355267</v>
      </c>
      <c r="U57" s="315">
        <v>18961973</v>
      </c>
      <c r="V57" s="315">
        <v>18571208</v>
      </c>
      <c r="W57" s="315">
        <v>16609420</v>
      </c>
      <c r="X57" s="45"/>
    </row>
    <row r="58" spans="1:24" ht="28.5" customHeight="1">
      <c r="A58" s="146" t="s">
        <v>313</v>
      </c>
      <c r="B58" s="317" t="s">
        <v>239</v>
      </c>
      <c r="C58" s="317" t="s">
        <v>239</v>
      </c>
      <c r="D58" s="317" t="s">
        <v>239</v>
      </c>
      <c r="E58" s="318">
        <f>ROUND(E57/E53,1)</f>
        <v>42</v>
      </c>
      <c r="F58" s="318">
        <f t="shared" ref="F58" si="36">ROUND(F57/F53,1)</f>
        <v>42.2</v>
      </c>
      <c r="G58" s="318">
        <f t="shared" ref="G58" si="37">ROUND(G57/G53,1)</f>
        <v>42.2</v>
      </c>
      <c r="H58" s="318">
        <f t="shared" ref="H58" si="38">ROUND(H57/H53,1)</f>
        <v>42.1</v>
      </c>
      <c r="I58" s="318">
        <f t="shared" ref="I58" si="39">ROUND(I57/I53,1)</f>
        <v>42.1</v>
      </c>
      <c r="J58" s="318">
        <f t="shared" ref="J58" si="40">ROUND(J57/J53,1)</f>
        <v>42.1</v>
      </c>
      <c r="K58" s="318">
        <f t="shared" ref="K58" si="41">ROUND(K57/K53,1)</f>
        <v>42.1</v>
      </c>
      <c r="L58" s="318">
        <f t="shared" ref="L58" si="42">ROUND(L57/L53,1)</f>
        <v>42.1</v>
      </c>
      <c r="M58" s="318">
        <f t="shared" ref="M58" si="43">ROUND(M57/M53,1)</f>
        <v>42.1</v>
      </c>
      <c r="N58" s="318">
        <f t="shared" ref="N58" si="44">ROUND(N57/N53,1)</f>
        <v>42.1</v>
      </c>
      <c r="O58" s="318">
        <f t="shared" ref="O58" si="45">ROUND(O57/O53,1)</f>
        <v>42.1</v>
      </c>
      <c r="P58" s="318">
        <f t="shared" ref="P58" si="46">ROUND(P57/P53,1)</f>
        <v>42.1</v>
      </c>
      <c r="Q58" s="318">
        <f t="shared" ref="Q58" si="47">ROUND(Q57/Q53,1)</f>
        <v>42.1</v>
      </c>
      <c r="R58" s="318">
        <f>ROUND(R57/R53,1)</f>
        <v>62.8</v>
      </c>
      <c r="S58" s="318">
        <f t="shared" ref="S58" si="48">ROUND(S57/S53,1)</f>
        <v>82.4</v>
      </c>
      <c r="T58" s="318">
        <f t="shared" ref="T58" si="49">ROUND(T57/T53,1)</f>
        <v>83.9</v>
      </c>
      <c r="U58" s="318">
        <f t="shared" ref="U58" si="50">ROUND(U57/U53,1)</f>
        <v>84</v>
      </c>
      <c r="V58" s="318">
        <f t="shared" ref="V58" si="51">ROUND(V57/V53,1)</f>
        <v>84</v>
      </c>
      <c r="W58" s="318">
        <v>84</v>
      </c>
      <c r="X58" s="320"/>
    </row>
    <row r="59" spans="1:24" ht="15" customHeight="1">
      <c r="A59" s="283"/>
      <c r="B59" s="211"/>
      <c r="C59" s="211"/>
      <c r="D59" s="211"/>
      <c r="E59" s="211"/>
      <c r="F59" s="211"/>
      <c r="G59" s="211"/>
      <c r="H59" s="211"/>
      <c r="I59" s="211"/>
      <c r="J59" s="211"/>
      <c r="K59" s="211"/>
      <c r="L59" s="211"/>
      <c r="M59" s="211"/>
      <c r="N59" s="211"/>
      <c r="O59" s="211"/>
      <c r="P59" s="211"/>
      <c r="Q59" s="211"/>
      <c r="R59" s="211"/>
      <c r="S59" s="211"/>
      <c r="T59" s="211"/>
      <c r="U59" s="211"/>
      <c r="V59" s="211"/>
      <c r="W59" s="211"/>
      <c r="X59" s="222"/>
    </row>
    <row r="60" spans="1:24" ht="32.25" customHeight="1">
      <c r="A60" s="284" t="s">
        <v>264</v>
      </c>
      <c r="B60" s="211">
        <v>1816499295.1500001</v>
      </c>
      <c r="C60" s="211">
        <v>2093055943</v>
      </c>
      <c r="D60" s="211">
        <v>2223015856.0599999</v>
      </c>
      <c r="E60" s="211">
        <v>2356920150</v>
      </c>
      <c r="F60" s="211">
        <v>2518700251.2399998</v>
      </c>
      <c r="G60" s="211">
        <v>2682197173.54</v>
      </c>
      <c r="H60" s="211">
        <v>2824648497</v>
      </c>
      <c r="I60" s="211">
        <v>3193952619.0999994</v>
      </c>
      <c r="J60" s="211">
        <v>3450645375.9099998</v>
      </c>
      <c r="K60" s="211">
        <v>3553737947</v>
      </c>
      <c r="L60" s="211">
        <v>3677527246.3199997</v>
      </c>
      <c r="M60" s="211">
        <v>3914912505</v>
      </c>
      <c r="N60" s="211">
        <v>4162908150.5300007</v>
      </c>
      <c r="O60" s="211">
        <v>4464288034.7700005</v>
      </c>
      <c r="P60" s="211">
        <v>4801187070.2600002</v>
      </c>
      <c r="Q60" s="211">
        <v>5122491355.0199995</v>
      </c>
      <c r="R60" s="211">
        <v>5558842671.8400002</v>
      </c>
      <c r="S60" s="211">
        <v>5709278334.9500017</v>
      </c>
      <c r="T60" s="211">
        <v>6057476680.0599995</v>
      </c>
      <c r="U60" s="211">
        <v>6415748472.5899973</v>
      </c>
      <c r="V60" s="211">
        <v>6219002197.6300001</v>
      </c>
      <c r="W60" s="211">
        <v>6286349783.4799976</v>
      </c>
      <c r="X60" s="36"/>
    </row>
    <row r="61" spans="1:24" ht="15" customHeight="1">
      <c r="A61" s="283"/>
      <c r="B61" s="211"/>
      <c r="C61" s="211"/>
      <c r="D61" s="211"/>
      <c r="E61" s="211"/>
      <c r="F61" s="211"/>
      <c r="G61" s="211"/>
      <c r="H61" s="211"/>
      <c r="I61" s="211"/>
      <c r="J61" s="211"/>
      <c r="K61" s="211"/>
      <c r="L61" s="211"/>
      <c r="M61" s="211"/>
      <c r="N61" s="211"/>
      <c r="O61" s="211"/>
      <c r="P61" s="211"/>
      <c r="Q61" s="211"/>
      <c r="R61" s="211"/>
      <c r="S61" s="211"/>
      <c r="T61" s="211"/>
      <c r="U61" s="211"/>
      <c r="V61" s="211"/>
      <c r="W61" s="211"/>
      <c r="X61" s="42"/>
    </row>
    <row r="62" spans="1:24" ht="15" customHeight="1">
      <c r="A62" s="283" t="s">
        <v>11</v>
      </c>
      <c r="B62" s="211"/>
      <c r="C62" s="211"/>
      <c r="D62" s="211"/>
      <c r="E62" s="211"/>
      <c r="F62" s="211"/>
      <c r="G62" s="211"/>
      <c r="H62" s="211"/>
      <c r="I62" s="211"/>
      <c r="J62" s="211"/>
      <c r="K62" s="211"/>
      <c r="L62" s="211"/>
      <c r="M62" s="211"/>
      <c r="N62" s="211"/>
      <c r="O62" s="211"/>
      <c r="P62" s="211"/>
      <c r="Q62" s="211"/>
      <c r="R62" s="211"/>
      <c r="S62" s="211"/>
      <c r="T62" s="211"/>
      <c r="U62" s="211"/>
      <c r="V62" s="211"/>
      <c r="W62" s="211"/>
      <c r="X62" s="222"/>
    </row>
    <row r="63" spans="1:24" ht="15" customHeight="1">
      <c r="A63" s="283" t="s">
        <v>15</v>
      </c>
      <c r="B63" s="211">
        <v>114.11032296783193</v>
      </c>
      <c r="C63" s="211">
        <v>127.80728513806481</v>
      </c>
      <c r="D63" s="211">
        <v>136.07037414434043</v>
      </c>
      <c r="E63" s="211">
        <v>145.96130822920207</v>
      </c>
      <c r="F63" s="211">
        <v>155.22234048051189</v>
      </c>
      <c r="G63" s="211">
        <v>164.28877918093548</v>
      </c>
      <c r="H63" s="211">
        <v>169.35846208176744</v>
      </c>
      <c r="I63" s="211">
        <v>183.16745378609127</v>
      </c>
      <c r="J63" s="211">
        <v>193.77704409097012</v>
      </c>
      <c r="K63" s="211">
        <v>202.38730680596009</v>
      </c>
      <c r="L63" s="211">
        <v>211.51362030184421</v>
      </c>
      <c r="M63" s="211">
        <v>220.42099521149319</v>
      </c>
      <c r="N63" s="211">
        <v>229.04500872403989</v>
      </c>
      <c r="O63" s="211">
        <v>240.29699496183972</v>
      </c>
      <c r="P63" s="211">
        <v>253.49618496823555</v>
      </c>
      <c r="Q63" s="211">
        <v>266.48147694506054</v>
      </c>
      <c r="R63" s="211">
        <v>280.76264706818228</v>
      </c>
      <c r="S63" s="211">
        <v>297.12715287375715</v>
      </c>
      <c r="T63" s="211">
        <v>312.8863376052189</v>
      </c>
      <c r="U63" s="211">
        <v>338.294145667809</v>
      </c>
      <c r="V63" s="211">
        <v>334.84581201830599</v>
      </c>
      <c r="W63" s="211">
        <v>378.45709133679475</v>
      </c>
      <c r="X63" s="44"/>
    </row>
    <row r="64" spans="1:24" ht="15" customHeight="1">
      <c r="A64" s="259"/>
      <c r="B64" s="211"/>
      <c r="C64" s="211"/>
      <c r="D64" s="211"/>
      <c r="E64" s="211"/>
      <c r="F64" s="211"/>
      <c r="G64" s="211"/>
      <c r="H64" s="211"/>
      <c r="I64" s="211"/>
      <c r="J64" s="211"/>
      <c r="K64" s="211"/>
      <c r="L64" s="211"/>
      <c r="M64" s="211"/>
      <c r="N64" s="211"/>
      <c r="O64" s="211"/>
      <c r="P64" s="211"/>
      <c r="Q64" s="211"/>
      <c r="R64" s="211"/>
      <c r="S64" s="211"/>
      <c r="T64" s="211"/>
      <c r="U64" s="211"/>
      <c r="V64" s="211"/>
      <c r="W64" s="211"/>
      <c r="X64" s="44"/>
    </row>
    <row r="65" spans="1:24" ht="15" customHeight="1">
      <c r="A65" s="312" t="s">
        <v>267</v>
      </c>
      <c r="B65" s="313"/>
      <c r="C65" s="313"/>
      <c r="D65" s="313"/>
      <c r="E65" s="313"/>
      <c r="F65" s="313"/>
      <c r="G65" s="313"/>
      <c r="H65" s="313"/>
      <c r="I65" s="313"/>
      <c r="J65" s="313"/>
      <c r="K65" s="313"/>
      <c r="L65" s="313"/>
      <c r="M65" s="313"/>
      <c r="N65" s="313"/>
      <c r="O65" s="313"/>
      <c r="P65" s="313"/>
      <c r="Q65" s="313"/>
      <c r="R65" s="313"/>
      <c r="S65" s="313"/>
      <c r="T65" s="313"/>
      <c r="U65" s="313"/>
      <c r="V65" s="313"/>
      <c r="W65" s="313"/>
      <c r="X65" s="44"/>
    </row>
    <row r="66" spans="1:24" ht="15" customHeight="1">
      <c r="A66" s="314" t="s">
        <v>243</v>
      </c>
      <c r="B66" s="315"/>
      <c r="C66" s="315"/>
      <c r="D66" s="315"/>
      <c r="E66" s="315"/>
      <c r="F66" s="315"/>
      <c r="G66" s="315"/>
      <c r="H66" s="315"/>
      <c r="I66" s="315"/>
      <c r="J66" s="315"/>
      <c r="K66" s="315"/>
      <c r="L66" s="315"/>
      <c r="M66" s="315"/>
      <c r="N66" s="315"/>
      <c r="O66" s="315"/>
      <c r="P66" s="315"/>
      <c r="Q66" s="315"/>
      <c r="R66" s="315"/>
      <c r="S66" s="315"/>
      <c r="T66" s="315"/>
      <c r="U66" s="315">
        <v>551</v>
      </c>
      <c r="V66" s="315">
        <v>1907</v>
      </c>
      <c r="W66" s="315">
        <v>2820</v>
      </c>
      <c r="X66" s="316"/>
    </row>
    <row r="67" spans="1:24" ht="15" customHeight="1">
      <c r="A67" s="314" t="s">
        <v>242</v>
      </c>
      <c r="B67" s="315"/>
      <c r="C67" s="315"/>
      <c r="D67" s="315"/>
      <c r="E67" s="315"/>
      <c r="F67" s="315"/>
      <c r="G67" s="315"/>
      <c r="H67" s="315"/>
      <c r="I67" s="315"/>
      <c r="J67" s="315"/>
      <c r="K67" s="315"/>
      <c r="L67" s="315"/>
      <c r="M67" s="315"/>
      <c r="N67" s="315"/>
      <c r="O67" s="315"/>
      <c r="P67" s="315"/>
      <c r="Q67" s="315"/>
      <c r="R67" s="315"/>
      <c r="S67" s="315"/>
      <c r="T67" s="315"/>
      <c r="U67" s="315">
        <v>7245</v>
      </c>
      <c r="V67" s="315">
        <v>27410</v>
      </c>
      <c r="W67" s="315">
        <v>39263</v>
      </c>
      <c r="X67" s="44"/>
    </row>
    <row r="68" spans="1:24" ht="15" customHeight="1">
      <c r="A68" s="314" t="s">
        <v>271</v>
      </c>
      <c r="B68" s="315"/>
      <c r="C68" s="315"/>
      <c r="D68" s="315"/>
      <c r="E68" s="315"/>
      <c r="F68" s="315"/>
      <c r="G68" s="315"/>
      <c r="H68" s="315"/>
      <c r="I68" s="315"/>
      <c r="J68" s="315"/>
      <c r="K68" s="315"/>
      <c r="L68" s="315"/>
      <c r="M68" s="315"/>
      <c r="N68" s="315"/>
      <c r="O68" s="315"/>
      <c r="P68" s="315"/>
      <c r="Q68" s="315"/>
      <c r="R68" s="315"/>
      <c r="S68" s="315"/>
      <c r="T68" s="315"/>
      <c r="U68" s="315">
        <v>1239943.28</v>
      </c>
      <c r="V68" s="315">
        <v>4664006.3099999996</v>
      </c>
      <c r="W68" s="315">
        <v>8110432.6600000001</v>
      </c>
      <c r="X68" s="316"/>
    </row>
    <row r="69" spans="1:24" ht="15" customHeight="1">
      <c r="A69" s="314"/>
      <c r="B69" s="315"/>
      <c r="C69" s="315"/>
      <c r="D69" s="315"/>
      <c r="E69" s="315"/>
      <c r="F69" s="315"/>
      <c r="G69" s="315"/>
      <c r="H69" s="315"/>
      <c r="I69" s="315"/>
      <c r="J69" s="315"/>
      <c r="K69" s="315"/>
      <c r="L69" s="315"/>
      <c r="M69" s="315"/>
      <c r="N69" s="315"/>
      <c r="O69" s="315"/>
      <c r="P69" s="315"/>
      <c r="Q69" s="315"/>
      <c r="R69" s="315"/>
      <c r="S69" s="315"/>
      <c r="T69" s="315"/>
      <c r="U69" s="315"/>
      <c r="V69" s="315"/>
      <c r="W69" s="315"/>
      <c r="X69" s="44"/>
    </row>
    <row r="70" spans="1:24" ht="15" customHeight="1">
      <c r="A70" s="314" t="s">
        <v>272</v>
      </c>
      <c r="B70" s="315"/>
      <c r="C70" s="315"/>
      <c r="D70" s="315"/>
      <c r="E70" s="315"/>
      <c r="F70" s="315"/>
      <c r="G70" s="315"/>
      <c r="H70" s="315"/>
      <c r="I70" s="315"/>
      <c r="J70" s="315"/>
      <c r="K70" s="315"/>
      <c r="L70" s="315"/>
      <c r="M70" s="315"/>
      <c r="N70" s="315"/>
      <c r="O70" s="315"/>
      <c r="P70" s="315"/>
      <c r="Q70" s="315"/>
      <c r="R70" s="315"/>
      <c r="S70" s="315"/>
      <c r="T70" s="315"/>
      <c r="U70" s="315">
        <f>U67/U66</f>
        <v>13.148820326678766</v>
      </c>
      <c r="V70" s="315">
        <f t="shared" ref="V70" si="52">V67/V66</f>
        <v>14.373361300471945</v>
      </c>
      <c r="W70" s="315">
        <v>13.923049645390071</v>
      </c>
      <c r="X70" s="44"/>
    </row>
    <row r="71" spans="1:24" ht="15" customHeight="1" thickBot="1">
      <c r="A71" s="292"/>
      <c r="B71" s="293"/>
      <c r="C71" s="293"/>
      <c r="D71" s="293"/>
      <c r="E71" s="293"/>
      <c r="F71" s="293"/>
      <c r="G71" s="293"/>
      <c r="H71" s="293"/>
      <c r="I71" s="293"/>
      <c r="J71" s="293"/>
      <c r="K71" s="293"/>
      <c r="L71" s="293"/>
      <c r="M71" s="293"/>
      <c r="N71" s="293"/>
      <c r="O71" s="293"/>
      <c r="P71" s="293"/>
      <c r="Q71" s="293"/>
      <c r="R71" s="293"/>
      <c r="S71" s="293"/>
      <c r="T71" s="293"/>
      <c r="U71" s="293"/>
      <c r="V71" s="293"/>
      <c r="W71" s="293"/>
      <c r="X71" s="46"/>
    </row>
    <row r="72" spans="1:24" ht="15" customHeight="1">
      <c r="A72" s="246" t="s">
        <v>16</v>
      </c>
      <c r="B72" s="323"/>
      <c r="C72" s="323"/>
      <c r="D72" s="323"/>
      <c r="E72" s="323"/>
      <c r="F72" s="323"/>
      <c r="G72" s="323"/>
      <c r="H72" s="323"/>
      <c r="I72" s="323"/>
      <c r="J72" s="323"/>
      <c r="K72" s="323"/>
      <c r="L72" s="323"/>
      <c r="M72" s="323"/>
      <c r="N72" s="323"/>
      <c r="O72" s="323"/>
      <c r="P72" s="323"/>
      <c r="Q72" s="323"/>
      <c r="R72" s="323"/>
      <c r="S72" s="323"/>
      <c r="T72" s="323"/>
      <c r="U72" s="323"/>
      <c r="V72" s="323"/>
      <c r="W72" s="323"/>
      <c r="X72" s="46"/>
    </row>
    <row r="73" spans="1:24" ht="15" customHeight="1">
      <c r="A73" s="246" t="s">
        <v>278</v>
      </c>
      <c r="B73" s="323"/>
      <c r="C73" s="323"/>
      <c r="D73" s="323"/>
      <c r="E73" s="323"/>
      <c r="F73" s="323"/>
      <c r="G73" s="323"/>
      <c r="H73" s="323"/>
      <c r="I73" s="323"/>
      <c r="J73" s="323"/>
      <c r="K73" s="323"/>
      <c r="L73" s="323"/>
      <c r="M73" s="323"/>
      <c r="N73" s="323"/>
      <c r="O73" s="323"/>
      <c r="P73" s="323"/>
      <c r="Q73" s="323"/>
      <c r="R73" s="323"/>
      <c r="S73" s="323"/>
      <c r="T73" s="323"/>
      <c r="U73" s="323"/>
      <c r="V73" s="323"/>
      <c r="W73" s="323"/>
      <c r="X73" s="46"/>
    </row>
    <row r="74" spans="1:24" ht="15" customHeight="1">
      <c r="A74" s="324" t="s">
        <v>262</v>
      </c>
      <c r="B74" s="288"/>
      <c r="C74" s="288"/>
      <c r="D74" s="288"/>
      <c r="E74" s="288"/>
      <c r="F74" s="288"/>
      <c r="G74" s="288"/>
      <c r="H74" s="288"/>
      <c r="I74" s="288"/>
      <c r="J74" s="288"/>
      <c r="K74" s="288"/>
      <c r="L74" s="288"/>
    </row>
    <row r="75" spans="1:24" ht="15" customHeight="1">
      <c r="A75" s="324" t="s">
        <v>265</v>
      </c>
      <c r="B75" s="289"/>
      <c r="C75" s="289"/>
      <c r="D75" s="289"/>
      <c r="E75" s="289"/>
      <c r="F75" s="289"/>
      <c r="G75" s="289"/>
      <c r="H75" s="289"/>
      <c r="I75" s="289"/>
      <c r="J75" s="289"/>
      <c r="K75" s="289"/>
      <c r="L75" s="289"/>
    </row>
    <row r="76" spans="1:24" ht="15" customHeight="1">
      <c r="A76" s="324" t="s">
        <v>266</v>
      </c>
      <c r="B76" s="289"/>
      <c r="C76" s="289"/>
      <c r="D76" s="289"/>
      <c r="E76" s="289"/>
      <c r="F76" s="289"/>
      <c r="G76" s="289"/>
      <c r="H76" s="289"/>
      <c r="I76" s="289"/>
      <c r="J76" s="289"/>
      <c r="K76" s="289"/>
      <c r="L76" s="289"/>
    </row>
    <row r="77" spans="1:24" ht="15" customHeight="1">
      <c r="A77" s="324" t="s">
        <v>273</v>
      </c>
      <c r="B77" s="289"/>
      <c r="C77" s="289"/>
      <c r="D77" s="289"/>
      <c r="E77" s="289"/>
      <c r="F77" s="289"/>
      <c r="G77" s="289"/>
      <c r="H77" s="289"/>
      <c r="I77" s="289"/>
      <c r="J77" s="289"/>
      <c r="K77" s="289"/>
      <c r="L77" s="289"/>
    </row>
    <row r="78" spans="1:24" ht="15" customHeight="1">
      <c r="A78" s="324" t="s">
        <v>270</v>
      </c>
      <c r="B78" s="289"/>
      <c r="C78" s="289"/>
      <c r="D78" s="289"/>
      <c r="E78" s="289"/>
      <c r="F78" s="289"/>
      <c r="G78" s="289"/>
      <c r="H78" s="289"/>
      <c r="I78" s="289"/>
      <c r="J78" s="289"/>
      <c r="K78" s="289"/>
      <c r="L78" s="289"/>
    </row>
    <row r="79" spans="1:24" ht="15" customHeight="1">
      <c r="A79" s="324" t="s">
        <v>314</v>
      </c>
      <c r="B79" s="289"/>
      <c r="C79" s="289"/>
      <c r="D79" s="289"/>
      <c r="E79" s="289"/>
      <c r="F79" s="289"/>
      <c r="G79" s="289"/>
      <c r="H79" s="289"/>
      <c r="I79" s="289"/>
      <c r="J79" s="289"/>
      <c r="K79" s="289"/>
      <c r="L79" s="289"/>
    </row>
    <row r="80" spans="1:24" ht="14.25" customHeight="1">
      <c r="A80" s="324" t="s">
        <v>249</v>
      </c>
      <c r="B80" s="289"/>
      <c r="C80" s="289"/>
      <c r="D80" s="289"/>
      <c r="E80" s="289"/>
      <c r="F80" s="289"/>
      <c r="G80" s="289"/>
      <c r="H80" s="289"/>
      <c r="I80" s="289"/>
      <c r="J80" s="289"/>
      <c r="K80" s="289"/>
      <c r="L80" s="289"/>
    </row>
    <row r="112" spans="4:4">
      <c r="D112" s="290"/>
    </row>
    <row r="113" spans="1:4">
      <c r="D113" s="290"/>
    </row>
    <row r="114" spans="1:4">
      <c r="D114" s="290"/>
    </row>
    <row r="115" spans="1:4">
      <c r="D115" s="290"/>
    </row>
    <row r="116" spans="1:4">
      <c r="D116" s="290"/>
    </row>
    <row r="117" spans="1:4">
      <c r="D117" s="290"/>
    </row>
    <row r="118" spans="1:4">
      <c r="D118" s="290"/>
    </row>
    <row r="126" spans="1:4">
      <c r="A126" s="291" t="s">
        <v>17</v>
      </c>
    </row>
    <row r="127" spans="1:4">
      <c r="A127" s="291" t="s">
        <v>18</v>
      </c>
    </row>
  </sheetData>
  <mergeCells count="26">
    <mergeCell ref="A2:W2"/>
    <mergeCell ref="I4:I5"/>
    <mergeCell ref="A4:A5"/>
    <mergeCell ref="M4:M5"/>
    <mergeCell ref="A3:P3"/>
    <mergeCell ref="B4:B5"/>
    <mergeCell ref="J4:J5"/>
    <mergeCell ref="F4:F5"/>
    <mergeCell ref="E4:E5"/>
    <mergeCell ref="G4:G5"/>
    <mergeCell ref="C4:C5"/>
    <mergeCell ref="R4:R5"/>
    <mergeCell ref="D4:D5"/>
    <mergeCell ref="N4:N5"/>
    <mergeCell ref="S4:S5"/>
    <mergeCell ref="Q4:Q5"/>
    <mergeCell ref="X4:X5"/>
    <mergeCell ref="K4:K5"/>
    <mergeCell ref="O4:O5"/>
    <mergeCell ref="P4:P5"/>
    <mergeCell ref="H4:H5"/>
    <mergeCell ref="W4:W5"/>
    <mergeCell ref="L4:L5"/>
    <mergeCell ref="T4:T5"/>
    <mergeCell ref="U4:U5"/>
    <mergeCell ref="V4:V5"/>
  </mergeCells>
  <phoneticPr fontId="0" type="noConversion"/>
  <hyperlinks>
    <hyperlink ref="A1" location="Índice!A1" display="Regresar" xr:uid="{00000000-0004-0000-0200-000000000000}"/>
  </hyperlinks>
  <printOptions horizontalCentered="1" gridLinesSet="0"/>
  <pageMargins left="7.874015748031496E-2" right="7.874015748031496E-2" top="0.39370078740157483" bottom="0" header="0" footer="0"/>
  <pageSetup scale="33" orientation="landscape" r:id="rId1"/>
  <headerFooter alignWithMargins="0"/>
  <webPublishItems count="2">
    <webPublishItem id="26149" divId="Cap IX 1y2_06_26149" sourceType="printArea" destinationFile="C:\mem2006\cap ix\archivos recibidos\090100.htm"/>
    <webPublishItem id="31733" divId="CUADROS  1 Y 2 (2)_31733" sourceType="range" sourceRef="A2:H76" destinationFile="C:\mem2005\cap_ix\arch html\9\090100.htm"/>
  </webPublishItem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28"/>
  <sheetViews>
    <sheetView showGridLines="0" zoomScaleNormal="100" zoomScaleSheetLayoutView="49" workbookViewId="0"/>
  </sheetViews>
  <sheetFormatPr baseColWidth="10" defaultRowHeight="15"/>
  <cols>
    <col min="1" max="1" width="23.5546875" style="81" customWidth="1"/>
    <col min="2" max="23" width="5.77734375" style="81" customWidth="1"/>
    <col min="24" max="16384" width="11.5546875" style="81"/>
  </cols>
  <sheetData>
    <row r="1" spans="1:23" s="108" customFormat="1">
      <c r="A1" s="72" t="s">
        <v>134</v>
      </c>
    </row>
    <row r="2" spans="1:23" s="108" customFormat="1" ht="12.75" customHeight="1">
      <c r="A2" s="402" t="s">
        <v>171</v>
      </c>
      <c r="B2" s="402"/>
      <c r="C2" s="402"/>
      <c r="D2" s="402"/>
      <c r="E2" s="402"/>
      <c r="F2" s="402"/>
      <c r="G2" s="402"/>
      <c r="H2" s="402"/>
      <c r="I2" s="402"/>
      <c r="J2" s="402"/>
      <c r="K2" s="402"/>
      <c r="L2" s="402"/>
      <c r="M2" s="402"/>
      <c r="N2" s="402"/>
      <c r="O2" s="402"/>
      <c r="P2" s="402"/>
      <c r="Q2" s="402"/>
      <c r="R2" s="402"/>
      <c r="S2" s="402"/>
      <c r="T2" s="402"/>
      <c r="U2" s="402"/>
      <c r="V2" s="402"/>
      <c r="W2" s="402"/>
    </row>
    <row r="3" spans="1:23" s="108" customFormat="1" ht="12.75" customHeight="1">
      <c r="A3" s="109"/>
      <c r="B3" s="109"/>
    </row>
    <row r="4" spans="1:23" s="108" customFormat="1" ht="45" customHeight="1" thickBot="1">
      <c r="A4" s="403" t="s">
        <v>235</v>
      </c>
      <c r="B4" s="404"/>
      <c r="C4" s="404"/>
      <c r="D4" s="404"/>
      <c r="E4" s="404"/>
      <c r="F4" s="404"/>
      <c r="G4" s="404"/>
      <c r="H4" s="404"/>
      <c r="I4" s="404"/>
      <c r="J4" s="404"/>
      <c r="K4" s="404"/>
      <c r="L4" s="404"/>
      <c r="M4" s="404"/>
      <c r="N4" s="404"/>
      <c r="O4" s="404"/>
      <c r="P4" s="404"/>
      <c r="Q4" s="404"/>
      <c r="R4" s="404"/>
      <c r="S4" s="404"/>
      <c r="T4" s="404"/>
      <c r="U4" s="404"/>
      <c r="V4" s="404"/>
      <c r="W4" s="404"/>
    </row>
    <row r="5" spans="1:23" ht="15" customHeight="1" thickBot="1">
      <c r="A5" s="106" t="s">
        <v>87</v>
      </c>
      <c r="B5" s="106">
        <v>2000</v>
      </c>
      <c r="C5" s="106">
        <v>2001</v>
      </c>
      <c r="D5" s="106">
        <v>2002</v>
      </c>
      <c r="E5" s="106">
        <v>2003</v>
      </c>
      <c r="F5" s="106">
        <v>2004</v>
      </c>
      <c r="G5" s="106">
        <v>2005</v>
      </c>
      <c r="H5" s="106">
        <v>2006</v>
      </c>
      <c r="I5" s="106">
        <v>2007</v>
      </c>
      <c r="J5" s="106">
        <v>2008</v>
      </c>
      <c r="K5" s="106">
        <v>2009</v>
      </c>
      <c r="L5" s="106">
        <v>2010</v>
      </c>
      <c r="M5" s="106">
        <v>2011</v>
      </c>
      <c r="N5" s="106">
        <v>2012</v>
      </c>
      <c r="O5" s="106">
        <v>2013</v>
      </c>
      <c r="P5" s="106">
        <v>2014</v>
      </c>
      <c r="Q5" s="106">
        <v>2015</v>
      </c>
      <c r="R5" s="106">
        <v>2016</v>
      </c>
      <c r="S5" s="106">
        <v>2017</v>
      </c>
      <c r="T5" s="106">
        <v>2018</v>
      </c>
      <c r="U5" s="212">
        <v>2019</v>
      </c>
      <c r="V5" s="240">
        <v>2020</v>
      </c>
      <c r="W5" s="106">
        <v>2021</v>
      </c>
    </row>
    <row r="6" spans="1:23" ht="24" customHeight="1">
      <c r="A6" s="321" t="s">
        <v>89</v>
      </c>
      <c r="B6" s="322">
        <v>100</v>
      </c>
      <c r="C6" s="322">
        <v>100</v>
      </c>
      <c r="D6" s="322">
        <v>100</v>
      </c>
      <c r="E6" s="322">
        <v>100.00000000000001</v>
      </c>
      <c r="F6" s="322">
        <v>100</v>
      </c>
      <c r="G6" s="322">
        <v>99.999999999999986</v>
      </c>
      <c r="H6" s="322">
        <v>100</v>
      </c>
      <c r="I6" s="322">
        <v>100</v>
      </c>
      <c r="J6" s="322">
        <v>100</v>
      </c>
      <c r="K6" s="322">
        <v>100</v>
      </c>
      <c r="L6" s="322">
        <v>99.999999999999986</v>
      </c>
      <c r="M6" s="322">
        <v>100</v>
      </c>
      <c r="N6" s="322">
        <v>100</v>
      </c>
      <c r="O6" s="322">
        <v>100</v>
      </c>
      <c r="P6" s="322">
        <v>100</v>
      </c>
      <c r="Q6" s="322">
        <v>100</v>
      </c>
      <c r="R6" s="322">
        <v>100</v>
      </c>
      <c r="S6" s="322">
        <v>100</v>
      </c>
      <c r="T6" s="322">
        <v>100</v>
      </c>
      <c r="U6" s="315">
        <v>100</v>
      </c>
      <c r="V6" s="315">
        <v>100</v>
      </c>
      <c r="W6" s="315">
        <v>100</v>
      </c>
    </row>
    <row r="7" spans="1:23" ht="21" customHeight="1">
      <c r="A7" s="321" t="s">
        <v>19</v>
      </c>
      <c r="B7" s="322">
        <v>21.344915922038183</v>
      </c>
      <c r="C7" s="322">
        <v>22.12864269160599</v>
      </c>
      <c r="D7" s="322">
        <v>21.781128860895542</v>
      </c>
      <c r="E7" s="322">
        <v>20.222488309214082</v>
      </c>
      <c r="F7" s="322">
        <v>20.692255760760979</v>
      </c>
      <c r="G7" s="322">
        <v>22.811561085625147</v>
      </c>
      <c r="H7" s="322">
        <v>22.576681087518072</v>
      </c>
      <c r="I7" s="322">
        <v>30.39</v>
      </c>
      <c r="J7" s="322">
        <v>31.56</v>
      </c>
      <c r="K7" s="322">
        <v>30.524322488302897</v>
      </c>
      <c r="L7" s="322">
        <v>31.947667453258305</v>
      </c>
      <c r="M7" s="322">
        <v>32.553898500189156</v>
      </c>
      <c r="N7" s="322">
        <v>32.841406591551362</v>
      </c>
      <c r="O7" s="322">
        <v>32.896245487202613</v>
      </c>
      <c r="P7" s="322">
        <v>32.58041196692502</v>
      </c>
      <c r="Q7" s="322">
        <v>32.840845445166401</v>
      </c>
      <c r="R7" s="322">
        <v>32.871754562657536</v>
      </c>
      <c r="S7" s="322">
        <v>33.186214813456218</v>
      </c>
      <c r="T7" s="322">
        <v>34.130870285699174</v>
      </c>
      <c r="U7" s="322">
        <v>32.969728753218789</v>
      </c>
      <c r="V7" s="322">
        <v>22.49499510078255</v>
      </c>
      <c r="W7" s="322">
        <v>22.917365096500024</v>
      </c>
    </row>
    <row r="8" spans="1:23" ht="21" customHeight="1">
      <c r="A8" s="321" t="s">
        <v>274</v>
      </c>
      <c r="B8" s="322">
        <v>70.285425876359326</v>
      </c>
      <c r="C8" s="322">
        <v>68.701780049637591</v>
      </c>
      <c r="D8" s="322">
        <v>68.674264895098176</v>
      </c>
      <c r="E8" s="322">
        <v>69.919094132781836</v>
      </c>
      <c r="F8" s="322">
        <v>68.93883883442895</v>
      </c>
      <c r="G8" s="322">
        <v>66.618928513796988</v>
      </c>
      <c r="H8" s="322">
        <v>67.373368427184488</v>
      </c>
      <c r="I8" s="322">
        <v>60.31</v>
      </c>
      <c r="J8" s="322">
        <v>59.16</v>
      </c>
      <c r="K8" s="322">
        <v>60.63701637347669</v>
      </c>
      <c r="L8" s="322">
        <v>59.721201669994549</v>
      </c>
      <c r="M8" s="322">
        <v>59.293808085702082</v>
      </c>
      <c r="N8" s="322">
        <v>59.221370689478981</v>
      </c>
      <c r="O8" s="322">
        <v>58.680372349688916</v>
      </c>
      <c r="P8" s="322">
        <v>58.764204247096139</v>
      </c>
      <c r="Q8" s="322">
        <v>58.865236733675374</v>
      </c>
      <c r="R8" s="322">
        <v>60.411767152445769</v>
      </c>
      <c r="S8" s="322">
        <v>62.788093241437593</v>
      </c>
      <c r="T8" s="322">
        <v>61.976533759557505</v>
      </c>
      <c r="U8" s="322">
        <v>63.330337691790028</v>
      </c>
      <c r="V8" s="322">
        <v>74.014351899464145</v>
      </c>
      <c r="W8" s="322">
        <v>74.291261495091405</v>
      </c>
    </row>
    <row r="9" spans="1:23" ht="21" customHeight="1">
      <c r="A9" s="321" t="s">
        <v>20</v>
      </c>
      <c r="B9" s="322">
        <v>8.3696582016024887</v>
      </c>
      <c r="C9" s="322">
        <v>9.1695772587564317</v>
      </c>
      <c r="D9" s="322">
        <v>9.5446062440062835</v>
      </c>
      <c r="E9" s="322">
        <v>9.8584175580040885</v>
      </c>
      <c r="F9" s="322">
        <v>10.368905404810072</v>
      </c>
      <c r="G9" s="322">
        <v>10.569510400577853</v>
      </c>
      <c r="H9" s="322">
        <v>10.049950485297446</v>
      </c>
      <c r="I9" s="322">
        <v>9.3000000000000007</v>
      </c>
      <c r="J9" s="322">
        <v>9.2799999999999994</v>
      </c>
      <c r="K9" s="322">
        <v>8.8386611382204112</v>
      </c>
      <c r="L9" s="322">
        <v>8.3311308767471406</v>
      </c>
      <c r="M9" s="322">
        <v>8.1522934141087617</v>
      </c>
      <c r="N9" s="322">
        <v>7.9372227189696565</v>
      </c>
      <c r="O9" s="322">
        <v>8.4233821631084673</v>
      </c>
      <c r="P9" s="322">
        <v>8.6553837859788416</v>
      </c>
      <c r="Q9" s="322">
        <v>8.293917821158221</v>
      </c>
      <c r="R9" s="322">
        <v>6.7164782848966942</v>
      </c>
      <c r="S9" s="322">
        <v>4.0256919451061872</v>
      </c>
      <c r="T9" s="322">
        <v>3.8925959547433187</v>
      </c>
      <c r="U9" s="322">
        <v>3.6999335549911785</v>
      </c>
      <c r="V9" s="322">
        <v>3.490652999753304</v>
      </c>
      <c r="W9" s="322">
        <v>2.791373408408576</v>
      </c>
    </row>
    <row r="10" spans="1:23" ht="15" customHeight="1">
      <c r="A10" s="321"/>
      <c r="B10" s="322"/>
      <c r="C10" s="322"/>
      <c r="D10" s="322"/>
      <c r="E10" s="322"/>
      <c r="F10" s="322"/>
      <c r="G10" s="322"/>
      <c r="H10" s="322"/>
      <c r="I10" s="322"/>
      <c r="J10" s="322"/>
      <c r="K10" s="322"/>
      <c r="L10" s="322"/>
      <c r="M10" s="322"/>
      <c r="N10" s="322"/>
      <c r="O10" s="322"/>
      <c r="P10" s="322"/>
      <c r="Q10" s="322"/>
      <c r="R10" s="322"/>
      <c r="S10" s="322"/>
      <c r="T10" s="322"/>
      <c r="U10" s="322"/>
      <c r="V10" s="322"/>
      <c r="W10" s="322"/>
    </row>
    <row r="11" spans="1:23" ht="18" customHeight="1">
      <c r="A11" s="321" t="s">
        <v>90</v>
      </c>
      <c r="B11" s="322">
        <v>100</v>
      </c>
      <c r="C11" s="322">
        <v>100</v>
      </c>
      <c r="D11" s="322">
        <v>100</v>
      </c>
      <c r="E11" s="322">
        <v>100</v>
      </c>
      <c r="F11" s="322">
        <v>100</v>
      </c>
      <c r="G11" s="322">
        <v>100</v>
      </c>
      <c r="H11" s="322">
        <v>100</v>
      </c>
      <c r="I11" s="322">
        <v>100</v>
      </c>
      <c r="J11" s="322">
        <v>100</v>
      </c>
      <c r="K11" s="322">
        <v>100</v>
      </c>
      <c r="L11" s="322">
        <v>100</v>
      </c>
      <c r="M11" s="322">
        <v>100</v>
      </c>
      <c r="N11" s="322">
        <v>100</v>
      </c>
      <c r="O11" s="322">
        <v>100</v>
      </c>
      <c r="P11" s="322">
        <v>100</v>
      </c>
      <c r="Q11" s="322">
        <v>100</v>
      </c>
      <c r="R11" s="322">
        <v>100</v>
      </c>
      <c r="S11" s="322">
        <v>100</v>
      </c>
      <c r="T11" s="322">
        <v>100</v>
      </c>
      <c r="U11" s="322">
        <v>100</v>
      </c>
      <c r="V11" s="322">
        <v>100</v>
      </c>
      <c r="W11" s="322">
        <v>100</v>
      </c>
    </row>
    <row r="12" spans="1:23" ht="18" customHeight="1">
      <c r="A12" s="321" t="s">
        <v>19</v>
      </c>
      <c r="B12" s="322">
        <v>16.944128799926609</v>
      </c>
      <c r="C12" s="322">
        <v>16.581701735425021</v>
      </c>
      <c r="D12" s="322">
        <v>15.814688324975315</v>
      </c>
      <c r="E12" s="322">
        <v>14.730241638325667</v>
      </c>
      <c r="F12" s="322">
        <v>14.683728296542743</v>
      </c>
      <c r="G12" s="322">
        <v>15.577429445072502</v>
      </c>
      <c r="H12" s="322">
        <v>15.991454821254674</v>
      </c>
      <c r="I12" s="322">
        <v>20.75</v>
      </c>
      <c r="J12" s="322">
        <v>21.37</v>
      </c>
      <c r="K12" s="322">
        <v>21.052894956003428</v>
      </c>
      <c r="L12" s="322">
        <v>22.077697774314291</v>
      </c>
      <c r="M12" s="322">
        <v>22.410060081372656</v>
      </c>
      <c r="N12" s="322">
        <v>22.620993514406411</v>
      </c>
      <c r="O12" s="322">
        <v>22.025315868934651</v>
      </c>
      <c r="P12" s="322">
        <v>21.360147907028637</v>
      </c>
      <c r="Q12" s="322">
        <v>22.058919200018888</v>
      </c>
      <c r="R12" s="322">
        <v>21.146833998013207</v>
      </c>
      <c r="S12" s="322">
        <v>21.347583510187352</v>
      </c>
      <c r="T12" s="322">
        <v>21.597155055831674</v>
      </c>
      <c r="U12" s="322">
        <v>21.320261866145835</v>
      </c>
      <c r="V12" s="322">
        <v>16.291327620015053</v>
      </c>
      <c r="W12" s="322">
        <v>16.993591846258415</v>
      </c>
    </row>
    <row r="13" spans="1:23" ht="18" customHeight="1">
      <c r="A13" s="321" t="s">
        <v>275</v>
      </c>
      <c r="B13" s="322">
        <v>53.446668873388269</v>
      </c>
      <c r="C13" s="322">
        <v>51.736305254531288</v>
      </c>
      <c r="D13" s="322">
        <v>51.365840161846101</v>
      </c>
      <c r="E13" s="322">
        <v>50.983748998973766</v>
      </c>
      <c r="F13" s="322">
        <v>50.587394848020097</v>
      </c>
      <c r="G13" s="322">
        <v>48.686949369677563</v>
      </c>
      <c r="H13" s="322">
        <v>49.956943768263272</v>
      </c>
      <c r="I13" s="322">
        <v>46.84</v>
      </c>
      <c r="J13" s="322">
        <v>46.55</v>
      </c>
      <c r="K13" s="322">
        <v>47.743769740214404</v>
      </c>
      <c r="L13" s="322">
        <v>48.149097711783888</v>
      </c>
      <c r="M13" s="322">
        <v>48.346935314234464</v>
      </c>
      <c r="N13" s="322">
        <v>48.523311395463971</v>
      </c>
      <c r="O13" s="322">
        <v>47.651537348046688</v>
      </c>
      <c r="P13" s="322">
        <v>47.251009230665815</v>
      </c>
      <c r="Q13" s="322">
        <v>47.395118472656442</v>
      </c>
      <c r="R13" s="322">
        <v>47.216272497171204</v>
      </c>
      <c r="S13" s="322">
        <v>48.548654421377591</v>
      </c>
      <c r="T13" s="322">
        <v>48.850579678027309</v>
      </c>
      <c r="U13" s="322">
        <v>50.271125121732737</v>
      </c>
      <c r="V13" s="322">
        <v>56.491689278569332</v>
      </c>
      <c r="W13" s="322">
        <v>60.538347135944157</v>
      </c>
    </row>
    <row r="14" spans="1:23" ht="18" customHeight="1">
      <c r="A14" s="321" t="s">
        <v>20</v>
      </c>
      <c r="B14" s="322">
        <v>29.609202326685118</v>
      </c>
      <c r="C14" s="322">
        <v>31.681993010043698</v>
      </c>
      <c r="D14" s="322">
        <v>32.819471513178584</v>
      </c>
      <c r="E14" s="322">
        <v>34.286009362700568</v>
      </c>
      <c r="F14" s="322">
        <v>34.728876855437157</v>
      </c>
      <c r="G14" s="322">
        <v>35.73562118524994</v>
      </c>
      <c r="H14" s="322">
        <v>34.05160141048205</v>
      </c>
      <c r="I14" s="322">
        <v>32.409999999999997</v>
      </c>
      <c r="J14" s="322">
        <v>32.08</v>
      </c>
      <c r="K14" s="322">
        <v>31.203335303782172</v>
      </c>
      <c r="L14" s="322">
        <v>29.773204513901813</v>
      </c>
      <c r="M14" s="322">
        <v>29.24300460439288</v>
      </c>
      <c r="N14" s="322">
        <v>28.855695090129625</v>
      </c>
      <c r="O14" s="322">
        <v>30.323146783018661</v>
      </c>
      <c r="P14" s="322">
        <v>31.388842862305548</v>
      </c>
      <c r="Q14" s="322">
        <v>30.545962327324673</v>
      </c>
      <c r="R14" s="322">
        <v>31.636893504815589</v>
      </c>
      <c r="S14" s="322">
        <v>30.10376206843506</v>
      </c>
      <c r="T14" s="322">
        <v>29.552265266141013</v>
      </c>
      <c r="U14" s="322">
        <v>28.408613012121425</v>
      </c>
      <c r="V14" s="322">
        <v>27.216983101415614</v>
      </c>
      <c r="W14" s="322">
        <v>22.468061017797421</v>
      </c>
    </row>
    <row r="15" spans="1:23" ht="15" customHeight="1">
      <c r="A15" s="321"/>
      <c r="B15" s="322"/>
      <c r="C15" s="322"/>
      <c r="D15" s="322"/>
      <c r="E15" s="322"/>
      <c r="F15" s="322"/>
      <c r="G15" s="322"/>
      <c r="H15" s="322"/>
      <c r="I15" s="322"/>
      <c r="J15" s="322"/>
      <c r="K15" s="322"/>
      <c r="L15" s="322"/>
      <c r="M15" s="322"/>
      <c r="N15" s="322"/>
      <c r="O15" s="322"/>
      <c r="P15" s="322"/>
      <c r="Q15" s="322"/>
      <c r="R15" s="322"/>
      <c r="S15" s="322"/>
      <c r="T15" s="322"/>
      <c r="U15" s="322"/>
      <c r="V15" s="322"/>
      <c r="W15" s="322"/>
    </row>
    <row r="16" spans="1:23" ht="20.25" customHeight="1">
      <c r="A16" s="321" t="s">
        <v>91</v>
      </c>
      <c r="B16" s="322">
        <v>100</v>
      </c>
      <c r="C16" s="322">
        <v>100</v>
      </c>
      <c r="D16" s="322">
        <v>100</v>
      </c>
      <c r="E16" s="322">
        <v>100</v>
      </c>
      <c r="F16" s="322">
        <v>100</v>
      </c>
      <c r="G16" s="322">
        <v>99.999999999999986</v>
      </c>
      <c r="H16" s="322">
        <v>100</v>
      </c>
      <c r="I16" s="322">
        <v>100</v>
      </c>
      <c r="J16" s="322">
        <v>100</v>
      </c>
      <c r="K16" s="322">
        <v>100</v>
      </c>
      <c r="L16" s="322">
        <v>100</v>
      </c>
      <c r="M16" s="322">
        <v>100</v>
      </c>
      <c r="N16" s="322">
        <v>100</v>
      </c>
      <c r="O16" s="322">
        <v>100</v>
      </c>
      <c r="P16" s="322">
        <v>100</v>
      </c>
      <c r="Q16" s="322">
        <v>100</v>
      </c>
      <c r="R16" s="322">
        <v>100</v>
      </c>
      <c r="S16" s="322">
        <v>100</v>
      </c>
      <c r="T16" s="322">
        <v>100</v>
      </c>
      <c r="U16" s="322">
        <v>100</v>
      </c>
      <c r="V16" s="322">
        <v>100</v>
      </c>
      <c r="W16" s="322">
        <v>100</v>
      </c>
    </row>
    <row r="17" spans="1:23" ht="20.25" customHeight="1">
      <c r="A17" s="321" t="s">
        <v>19</v>
      </c>
      <c r="B17" s="322">
        <v>23.130341933798466</v>
      </c>
      <c r="C17" s="322">
        <v>22.447911651045231</v>
      </c>
      <c r="D17" s="322">
        <v>21.414350506678101</v>
      </c>
      <c r="E17" s="322">
        <v>20.217523186529064</v>
      </c>
      <c r="F17" s="322">
        <v>20.159253065941655</v>
      </c>
      <c r="G17" s="322">
        <v>20.495181358220631</v>
      </c>
      <c r="H17" s="322">
        <v>20.055218108561711</v>
      </c>
      <c r="I17" s="322">
        <v>23.23</v>
      </c>
      <c r="J17" s="322">
        <v>23.78</v>
      </c>
      <c r="K17" s="322">
        <v>23.607301998008364</v>
      </c>
      <c r="L17" s="322">
        <v>24.700732716233613</v>
      </c>
      <c r="M17" s="322">
        <v>25.152405975142607</v>
      </c>
      <c r="N17" s="322">
        <v>25.359811799327275</v>
      </c>
      <c r="O17" s="322">
        <v>24.611805812142919</v>
      </c>
      <c r="P17" s="322">
        <v>23.229116584959307</v>
      </c>
      <c r="Q17" s="322">
        <v>23.438497460727842</v>
      </c>
      <c r="R17" s="322">
        <v>22.461222258857678</v>
      </c>
      <c r="S17" s="322">
        <v>22.840900089466739</v>
      </c>
      <c r="T17" s="322">
        <v>23.342643346602291</v>
      </c>
      <c r="U17" s="322">
        <v>23.175453649443195</v>
      </c>
      <c r="V17" s="322">
        <v>18.67398720951315</v>
      </c>
      <c r="W17" s="322">
        <v>18.959741686198857</v>
      </c>
    </row>
    <row r="18" spans="1:23" ht="20.25" customHeight="1">
      <c r="A18" s="321" t="s">
        <v>276</v>
      </c>
      <c r="B18" s="322">
        <v>41.273594715809942</v>
      </c>
      <c r="C18" s="322">
        <v>40.246951965577594</v>
      </c>
      <c r="D18" s="322">
        <v>40.344460040647853</v>
      </c>
      <c r="E18" s="322">
        <v>39.848753229080479</v>
      </c>
      <c r="F18" s="322">
        <v>39.498555956911069</v>
      </c>
      <c r="G18" s="322">
        <v>38.032405525525256</v>
      </c>
      <c r="H18" s="322">
        <v>39.759536774231847</v>
      </c>
      <c r="I18" s="322">
        <v>37.22</v>
      </c>
      <c r="J18" s="322">
        <v>37.42</v>
      </c>
      <c r="K18" s="322">
        <v>38.492351778256435</v>
      </c>
      <c r="L18" s="322">
        <v>38.835798099190399</v>
      </c>
      <c r="M18" s="322">
        <v>38.948247098887414</v>
      </c>
      <c r="N18" s="322">
        <v>39.204474556206357</v>
      </c>
      <c r="O18" s="322">
        <v>38.218391446727324</v>
      </c>
      <c r="P18" s="322">
        <v>37.906422223384766</v>
      </c>
      <c r="Q18" s="322">
        <v>38.378993756329585</v>
      </c>
      <c r="R18" s="322">
        <v>37.947096013273551</v>
      </c>
      <c r="S18" s="322">
        <v>38.756710774770667</v>
      </c>
      <c r="T18" s="322">
        <v>39.367468943456657</v>
      </c>
      <c r="U18" s="322">
        <v>40.701684953663616</v>
      </c>
      <c r="V18" s="322">
        <v>45.974028464321506</v>
      </c>
      <c r="W18" s="322">
        <v>49.808766788894182</v>
      </c>
    </row>
    <row r="19" spans="1:23" ht="20.25" customHeight="1">
      <c r="A19" s="321" t="s">
        <v>20</v>
      </c>
      <c r="B19" s="322">
        <v>35.596063350391582</v>
      </c>
      <c r="C19" s="322">
        <v>37.305136383377175</v>
      </c>
      <c r="D19" s="322">
        <v>38.241189452674057</v>
      </c>
      <c r="E19" s="322">
        <v>39.933723584390457</v>
      </c>
      <c r="F19" s="322">
        <v>40.342190977147276</v>
      </c>
      <c r="G19" s="322">
        <v>41.472413116254103</v>
      </c>
      <c r="H19" s="322">
        <v>40.185245117206442</v>
      </c>
      <c r="I19" s="322">
        <v>39.549999999999997</v>
      </c>
      <c r="J19" s="322">
        <v>38.799999999999997</v>
      </c>
      <c r="K19" s="322">
        <v>37.900346223735198</v>
      </c>
      <c r="L19" s="322">
        <v>36.463469184575992</v>
      </c>
      <c r="M19" s="322">
        <v>35.899346925969979</v>
      </c>
      <c r="N19" s="322">
        <v>35.435713644466368</v>
      </c>
      <c r="O19" s="322">
        <v>37.169802741129757</v>
      </c>
      <c r="P19" s="322">
        <v>38.86446119165592</v>
      </c>
      <c r="Q19" s="322">
        <v>38.18250878294257</v>
      </c>
      <c r="R19" s="322">
        <v>39.591681727868774</v>
      </c>
      <c r="S19" s="322">
        <v>38.402389135762597</v>
      </c>
      <c r="T19" s="322">
        <v>37.289887709941048</v>
      </c>
      <c r="U19" s="322">
        <v>36.1228613968932</v>
      </c>
      <c r="V19" s="322">
        <v>35.351984326165336</v>
      </c>
      <c r="W19" s="322">
        <v>31.23149152490695</v>
      </c>
    </row>
    <row r="20" spans="1:23" ht="15" customHeight="1" thickBot="1">
      <c r="A20" s="110"/>
      <c r="B20" s="111"/>
      <c r="C20" s="111"/>
      <c r="D20" s="111"/>
      <c r="E20" s="111"/>
      <c r="F20" s="111"/>
      <c r="G20" s="111"/>
      <c r="H20" s="111"/>
      <c r="I20" s="111"/>
      <c r="J20" s="111"/>
      <c r="K20" s="111"/>
      <c r="L20" s="111"/>
      <c r="M20" s="111"/>
      <c r="N20" s="111"/>
      <c r="O20" s="111"/>
      <c r="P20" s="111"/>
      <c r="Q20" s="111"/>
      <c r="R20" s="111"/>
      <c r="S20" s="111"/>
      <c r="T20" s="111"/>
      <c r="U20" s="111"/>
      <c r="V20" s="111"/>
      <c r="W20" s="111"/>
    </row>
    <row r="21" spans="1:23" ht="15" customHeight="1">
      <c r="A21" s="105" t="s">
        <v>16</v>
      </c>
      <c r="B21" s="325"/>
      <c r="C21" s="325"/>
      <c r="D21" s="325"/>
      <c r="E21" s="325"/>
      <c r="F21" s="325"/>
      <c r="G21" s="325"/>
      <c r="H21" s="325"/>
      <c r="I21" s="325"/>
      <c r="J21" s="325"/>
      <c r="K21" s="325"/>
      <c r="L21" s="325"/>
      <c r="M21" s="325"/>
      <c r="N21" s="325"/>
      <c r="O21" s="325"/>
      <c r="P21" s="325"/>
      <c r="Q21" s="325"/>
      <c r="R21" s="325"/>
      <c r="S21" s="325"/>
      <c r="T21" s="325"/>
      <c r="U21" s="325"/>
      <c r="V21" s="325"/>
      <c r="W21" s="325"/>
    </row>
    <row r="22" spans="1:23" ht="15" customHeight="1">
      <c r="A22" s="246" t="s">
        <v>278</v>
      </c>
      <c r="B22" s="325"/>
      <c r="C22" s="325"/>
      <c r="D22" s="325"/>
      <c r="E22" s="325"/>
      <c r="F22" s="325"/>
      <c r="G22" s="325"/>
      <c r="H22" s="325"/>
      <c r="I22" s="325"/>
      <c r="J22" s="325"/>
      <c r="K22" s="325"/>
      <c r="L22" s="325"/>
      <c r="M22" s="325"/>
      <c r="N22" s="325"/>
      <c r="O22" s="325"/>
      <c r="P22" s="325"/>
      <c r="Q22" s="325"/>
      <c r="R22" s="325"/>
      <c r="S22" s="325"/>
      <c r="T22" s="325"/>
      <c r="U22" s="325"/>
      <c r="V22" s="325"/>
      <c r="W22" s="325"/>
    </row>
    <row r="23" spans="1:23" ht="15" customHeight="1">
      <c r="A23" s="326" t="s">
        <v>333</v>
      </c>
      <c r="B23" s="299"/>
      <c r="C23" s="209"/>
      <c r="D23" s="209"/>
      <c r="E23" s="209"/>
      <c r="F23" s="209"/>
      <c r="G23" s="209"/>
      <c r="H23" s="209"/>
      <c r="I23" s="209"/>
      <c r="J23" s="209"/>
      <c r="K23" s="209"/>
      <c r="L23" s="209"/>
    </row>
    <row r="24" spans="1:23" ht="15" customHeight="1">
      <c r="A24" s="326" t="s">
        <v>334</v>
      </c>
      <c r="B24" s="299"/>
      <c r="C24" s="209"/>
      <c r="D24" s="209"/>
      <c r="E24" s="209"/>
      <c r="F24" s="209"/>
      <c r="G24" s="209"/>
      <c r="H24" s="209"/>
      <c r="I24" s="209"/>
      <c r="J24" s="209"/>
      <c r="K24" s="209"/>
      <c r="L24" s="209"/>
    </row>
    <row r="25" spans="1:23" ht="15" customHeight="1">
      <c r="A25" s="326" t="s">
        <v>335</v>
      </c>
      <c r="B25" s="299"/>
      <c r="C25" s="209"/>
      <c r="D25" s="209"/>
      <c r="E25" s="209"/>
      <c r="F25" s="209"/>
      <c r="G25" s="209"/>
      <c r="H25" s="209"/>
      <c r="I25" s="209"/>
      <c r="J25" s="209"/>
      <c r="K25" s="209"/>
      <c r="L25" s="209"/>
    </row>
    <row r="26" spans="1:23" ht="15" customHeight="1">
      <c r="A26" s="326" t="s">
        <v>336</v>
      </c>
      <c r="B26" s="299"/>
      <c r="C26" s="209"/>
      <c r="D26" s="209"/>
      <c r="E26" s="209"/>
      <c r="F26" s="209"/>
      <c r="G26" s="209"/>
      <c r="H26" s="209"/>
      <c r="I26" s="209"/>
      <c r="J26" s="209"/>
      <c r="K26" s="209"/>
      <c r="L26" s="209"/>
    </row>
    <row r="27" spans="1:23" ht="15" customHeight="1">
      <c r="A27" s="327" t="s">
        <v>16</v>
      </c>
      <c r="B27" s="105"/>
      <c r="C27" s="112"/>
      <c r="D27" s="112"/>
      <c r="E27" s="112"/>
      <c r="F27" s="112"/>
      <c r="G27" s="112"/>
      <c r="H27" s="112"/>
      <c r="I27" s="112"/>
      <c r="J27" s="112"/>
      <c r="K27" s="112"/>
      <c r="L27" s="112"/>
    </row>
    <row r="28" spans="1:23" ht="15.75" customHeight="1"/>
  </sheetData>
  <mergeCells count="2">
    <mergeCell ref="A2:W2"/>
    <mergeCell ref="A4:W4"/>
  </mergeCells>
  <phoneticPr fontId="0" type="noConversion"/>
  <hyperlinks>
    <hyperlink ref="A1" location="Índice!A1" display="Regresar" xr:uid="{00000000-0004-0000-0300-000000000000}"/>
  </hyperlinks>
  <printOptions horizontalCentered="1"/>
  <pageMargins left="0.27559055118110237" right="0.27559055118110237" top="0.39370078740157483" bottom="0" header="0.17" footer="0"/>
  <pageSetup orientation="landscape" r:id="rId1"/>
  <headerFooter alignWithMargins="0"/>
  <webPublishItems count="2">
    <webPublishItem id="8083" divId="CUADROS  1 Y 2 (2)_8083" sourceType="printArea" destinationFile="C:\mem2005\cap_ix\arch html\9\090200.htm"/>
    <webPublishItem id="30141" divId="Cap IX 1y2_06_30141" sourceType="range" sourceRef="A2:I27" destinationFile="C:\mem2006\cap ix\archivos recibidos\090200.htm"/>
  </webPublishItem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 transitionEvaluation="1" codeName="Hoja5">
    <pageSetUpPr fitToPage="1"/>
  </sheetPr>
  <dimension ref="A1:M46"/>
  <sheetViews>
    <sheetView showGridLines="0" showZeros="0" zoomScaleNormal="100" zoomScaleSheetLayoutView="49" workbookViewId="0">
      <selection activeCell="H49" sqref="H49"/>
    </sheetView>
  </sheetViews>
  <sheetFormatPr baseColWidth="10" defaultRowHeight="15"/>
  <cols>
    <col min="1" max="1" width="21" style="81" customWidth="1"/>
    <col min="2" max="2" width="12.21875" style="81" customWidth="1"/>
    <col min="3" max="3" width="12.77734375" style="81" customWidth="1"/>
    <col min="4" max="4" width="1.88671875" style="81" customWidth="1"/>
    <col min="5" max="5" width="10.77734375" style="81" customWidth="1"/>
    <col min="6" max="6" width="12.77734375" style="81" customWidth="1"/>
    <col min="7" max="7" width="1.6640625" style="81" customWidth="1"/>
    <col min="8" max="8" width="10.77734375" style="119" customWidth="1"/>
    <col min="9" max="9" width="12.77734375" style="81" customWidth="1"/>
    <col min="10" max="10" width="2.33203125" style="81" customWidth="1"/>
    <col min="11" max="11" width="10.77734375" style="81" customWidth="1"/>
    <col min="12" max="13" width="12.77734375" style="81" customWidth="1"/>
    <col min="14" max="16384" width="11.5546875" style="81"/>
  </cols>
  <sheetData>
    <row r="1" spans="1:13" s="108" customFormat="1">
      <c r="A1" s="72" t="s">
        <v>134</v>
      </c>
      <c r="H1" s="113"/>
    </row>
    <row r="2" spans="1:13" s="108" customFormat="1" ht="12.75" customHeight="1">
      <c r="A2" s="402" t="s">
        <v>172</v>
      </c>
      <c r="B2" s="402"/>
      <c r="C2" s="402"/>
      <c r="D2" s="402"/>
      <c r="E2" s="402"/>
      <c r="F2" s="402"/>
      <c r="G2" s="402"/>
      <c r="H2" s="402"/>
      <c r="I2" s="402"/>
      <c r="J2" s="402"/>
      <c r="K2" s="402"/>
      <c r="L2" s="402"/>
      <c r="M2" s="248"/>
    </row>
    <row r="3" spans="1:13" s="108" customFormat="1" ht="22.5" customHeight="1" thickBot="1">
      <c r="A3" s="409" t="s">
        <v>232</v>
      </c>
      <c r="B3" s="409"/>
      <c r="C3" s="409"/>
      <c r="D3" s="409"/>
      <c r="E3" s="409"/>
      <c r="F3" s="409"/>
      <c r="G3" s="409"/>
      <c r="H3" s="409"/>
      <c r="I3" s="409"/>
      <c r="J3" s="409"/>
      <c r="K3" s="409"/>
      <c r="L3" s="409"/>
      <c r="M3" s="249"/>
    </row>
    <row r="4" spans="1:13" ht="15" customHeight="1" thickBot="1">
      <c r="A4" s="406" t="s">
        <v>233</v>
      </c>
      <c r="B4" s="408" t="s">
        <v>93</v>
      </c>
      <c r="C4" s="408"/>
      <c r="D4" s="90"/>
      <c r="E4" s="408" t="s">
        <v>95</v>
      </c>
      <c r="F4" s="408"/>
      <c r="G4" s="90"/>
      <c r="H4" s="408" t="s">
        <v>279</v>
      </c>
      <c r="I4" s="408"/>
      <c r="J4" s="90"/>
      <c r="K4" s="408" t="s">
        <v>97</v>
      </c>
      <c r="L4" s="408"/>
      <c r="M4" s="250"/>
    </row>
    <row r="5" spans="1:13" ht="15" customHeight="1" thickBot="1">
      <c r="A5" s="407"/>
      <c r="B5" s="54" t="s">
        <v>92</v>
      </c>
      <c r="C5" s="88" t="s">
        <v>94</v>
      </c>
      <c r="D5" s="88"/>
      <c r="E5" s="54" t="s">
        <v>92</v>
      </c>
      <c r="F5" s="88" t="s">
        <v>94</v>
      </c>
      <c r="G5" s="54"/>
      <c r="H5" s="54" t="s">
        <v>92</v>
      </c>
      <c r="I5" s="88" t="s">
        <v>94</v>
      </c>
      <c r="J5" s="54"/>
      <c r="K5" s="54" t="s">
        <v>92</v>
      </c>
      <c r="L5" s="88" t="s">
        <v>94</v>
      </c>
      <c r="M5" s="250"/>
    </row>
    <row r="6" spans="1:13" ht="15" customHeight="1">
      <c r="A6" s="107" t="s">
        <v>98</v>
      </c>
      <c r="B6" s="37">
        <v>10849624</v>
      </c>
      <c r="C6" s="37">
        <v>89063752</v>
      </c>
      <c r="D6" s="37"/>
      <c r="E6" s="37">
        <v>1628317</v>
      </c>
      <c r="F6" s="37">
        <v>12621720</v>
      </c>
      <c r="G6" s="37">
        <v>0</v>
      </c>
      <c r="H6" s="37">
        <v>9001348</v>
      </c>
      <c r="I6" s="37">
        <v>57980762</v>
      </c>
      <c r="J6" s="37">
        <v>0</v>
      </c>
      <c r="K6" s="37">
        <v>219959</v>
      </c>
      <c r="L6" s="37">
        <v>18461270</v>
      </c>
      <c r="M6" s="37"/>
    </row>
    <row r="7" spans="1:13" ht="15" customHeight="1">
      <c r="A7" s="93" t="s">
        <v>21</v>
      </c>
      <c r="B7" s="115">
        <v>183670</v>
      </c>
      <c r="C7" s="115">
        <v>1540867</v>
      </c>
      <c r="D7" s="115"/>
      <c r="E7" s="116">
        <v>26911</v>
      </c>
      <c r="F7" s="116">
        <v>201547</v>
      </c>
      <c r="G7" s="116"/>
      <c r="H7" s="116">
        <v>152429</v>
      </c>
      <c r="I7" s="116">
        <v>975838</v>
      </c>
      <c r="J7" s="116"/>
      <c r="K7" s="116">
        <v>4330</v>
      </c>
      <c r="L7" s="116">
        <v>363482</v>
      </c>
      <c r="M7" s="116"/>
    </row>
    <row r="8" spans="1:13" ht="15" customHeight="1">
      <c r="A8" s="93" t="s">
        <v>22</v>
      </c>
      <c r="B8" s="115">
        <v>555852</v>
      </c>
      <c r="C8" s="115">
        <v>4578047</v>
      </c>
      <c r="D8" s="115"/>
      <c r="E8" s="116">
        <v>96888</v>
      </c>
      <c r="F8" s="116">
        <v>636251</v>
      </c>
      <c r="G8" s="116"/>
      <c r="H8" s="116">
        <v>445288</v>
      </c>
      <c r="I8" s="116">
        <v>2795061</v>
      </c>
      <c r="J8" s="116"/>
      <c r="K8" s="116">
        <v>13676</v>
      </c>
      <c r="L8" s="116">
        <v>1146735</v>
      </c>
      <c r="M8" s="116"/>
    </row>
    <row r="9" spans="1:13" ht="15" customHeight="1">
      <c r="A9" s="93" t="s">
        <v>23</v>
      </c>
      <c r="B9" s="115">
        <v>115943</v>
      </c>
      <c r="C9" s="115">
        <v>910939</v>
      </c>
      <c r="D9" s="115"/>
      <c r="E9" s="116">
        <v>18047</v>
      </c>
      <c r="F9" s="116">
        <v>120587</v>
      </c>
      <c r="G9" s="116"/>
      <c r="H9" s="116">
        <v>95556</v>
      </c>
      <c r="I9" s="116">
        <v>594107</v>
      </c>
      <c r="J9" s="116"/>
      <c r="K9" s="116">
        <v>2340</v>
      </c>
      <c r="L9" s="116">
        <v>196245</v>
      </c>
      <c r="M9" s="116"/>
    </row>
    <row r="10" spans="1:13" ht="15" customHeight="1">
      <c r="A10" s="93" t="s">
        <v>24</v>
      </c>
      <c r="B10" s="115">
        <v>75728</v>
      </c>
      <c r="C10" s="115">
        <v>533114</v>
      </c>
      <c r="D10" s="115"/>
      <c r="E10" s="116">
        <v>6334</v>
      </c>
      <c r="F10" s="116">
        <v>60692</v>
      </c>
      <c r="G10" s="116"/>
      <c r="H10" s="116">
        <v>68265</v>
      </c>
      <c r="I10" s="116">
        <v>377613</v>
      </c>
      <c r="J10" s="116"/>
      <c r="K10" s="116">
        <v>1129</v>
      </c>
      <c r="L10" s="116">
        <v>94809</v>
      </c>
      <c r="M10" s="116"/>
    </row>
    <row r="11" spans="1:13" s="118" customFormat="1" ht="15" customHeight="1">
      <c r="A11" s="93" t="s">
        <v>27</v>
      </c>
      <c r="B11" s="115">
        <v>174707</v>
      </c>
      <c r="C11" s="115">
        <v>1227318</v>
      </c>
      <c r="D11" s="115"/>
      <c r="E11" s="116">
        <v>12523</v>
      </c>
      <c r="F11" s="116">
        <v>117550</v>
      </c>
      <c r="G11" s="116"/>
      <c r="H11" s="116">
        <v>159158</v>
      </c>
      <c r="I11" s="116">
        <v>855716</v>
      </c>
      <c r="J11" s="116"/>
      <c r="K11" s="116">
        <v>3026</v>
      </c>
      <c r="L11" s="116">
        <v>254052</v>
      </c>
      <c r="M11" s="116"/>
    </row>
    <row r="12" spans="1:13" s="118" customFormat="1" ht="15" customHeight="1">
      <c r="A12" s="93" t="s">
        <v>28</v>
      </c>
      <c r="B12" s="115">
        <v>497265</v>
      </c>
      <c r="C12" s="115">
        <v>4919000</v>
      </c>
      <c r="D12" s="115"/>
      <c r="E12" s="116">
        <v>77827</v>
      </c>
      <c r="F12" s="116">
        <v>704022</v>
      </c>
      <c r="G12" s="116"/>
      <c r="H12" s="116">
        <v>406662</v>
      </c>
      <c r="I12" s="116">
        <v>3142936</v>
      </c>
      <c r="J12" s="116"/>
      <c r="K12" s="116">
        <v>12776</v>
      </c>
      <c r="L12" s="116">
        <v>1072042</v>
      </c>
      <c r="M12" s="116"/>
    </row>
    <row r="13" spans="1:13" s="118" customFormat="1" ht="15" customHeight="1">
      <c r="A13" s="93" t="s">
        <v>25</v>
      </c>
      <c r="B13" s="115">
        <v>386058</v>
      </c>
      <c r="C13" s="115">
        <v>3520770</v>
      </c>
      <c r="D13" s="115"/>
      <c r="E13" s="116">
        <v>50666</v>
      </c>
      <c r="F13" s="116">
        <v>394204</v>
      </c>
      <c r="G13" s="116"/>
      <c r="H13" s="116">
        <v>325441</v>
      </c>
      <c r="I13" s="116">
        <v>2291511</v>
      </c>
      <c r="J13" s="116"/>
      <c r="K13" s="116">
        <v>9951</v>
      </c>
      <c r="L13" s="116">
        <v>835055</v>
      </c>
      <c r="M13" s="116"/>
    </row>
    <row r="14" spans="1:13" s="118" customFormat="1" ht="15" customHeight="1">
      <c r="A14" s="93" t="s">
        <v>26</v>
      </c>
      <c r="B14" s="115">
        <v>105894</v>
      </c>
      <c r="C14" s="115">
        <v>856176</v>
      </c>
      <c r="D14" s="115"/>
      <c r="E14" s="116">
        <v>18082</v>
      </c>
      <c r="F14" s="116">
        <v>132962</v>
      </c>
      <c r="G14" s="116"/>
      <c r="H14" s="116">
        <v>86051</v>
      </c>
      <c r="I14" s="116">
        <v>575497</v>
      </c>
      <c r="J14" s="116"/>
      <c r="K14" s="116">
        <v>1761</v>
      </c>
      <c r="L14" s="116">
        <v>147717</v>
      </c>
      <c r="M14" s="116"/>
    </row>
    <row r="15" spans="1:13" ht="15" customHeight="1">
      <c r="A15" s="93" t="s">
        <v>201</v>
      </c>
      <c r="B15" s="115">
        <v>413652</v>
      </c>
      <c r="C15" s="115">
        <v>3146046</v>
      </c>
      <c r="D15" s="115"/>
      <c r="E15" s="116">
        <v>53930</v>
      </c>
      <c r="F15" s="116">
        <v>379264</v>
      </c>
      <c r="G15" s="116"/>
      <c r="H15" s="116">
        <v>353094</v>
      </c>
      <c r="I15" s="116">
        <v>2210268</v>
      </c>
      <c r="J15" s="116"/>
      <c r="K15" s="116">
        <v>6628</v>
      </c>
      <c r="L15" s="116">
        <v>556514</v>
      </c>
      <c r="M15" s="116"/>
    </row>
    <row r="16" spans="1:13" ht="15" customHeight="1">
      <c r="A16" s="93" t="s">
        <v>202</v>
      </c>
      <c r="B16" s="115">
        <v>607069</v>
      </c>
      <c r="C16" s="115">
        <v>4423728</v>
      </c>
      <c r="D16" s="115"/>
      <c r="E16" s="116">
        <v>96063</v>
      </c>
      <c r="F16" s="116">
        <v>598066</v>
      </c>
      <c r="G16" s="116"/>
      <c r="H16" s="116">
        <v>501711</v>
      </c>
      <c r="I16" s="116">
        <v>3045397</v>
      </c>
      <c r="J16" s="116"/>
      <c r="K16" s="116">
        <v>9295</v>
      </c>
      <c r="L16" s="116">
        <v>780265</v>
      </c>
      <c r="M16" s="116"/>
    </row>
    <row r="17" spans="1:13" ht="15" customHeight="1">
      <c r="A17" s="93" t="s">
        <v>29</v>
      </c>
      <c r="B17" s="115">
        <v>98571</v>
      </c>
      <c r="C17" s="115">
        <v>1110756</v>
      </c>
      <c r="D17" s="115"/>
      <c r="E17" s="116">
        <v>20632</v>
      </c>
      <c r="F17" s="116">
        <v>186383</v>
      </c>
      <c r="G17" s="116"/>
      <c r="H17" s="116">
        <v>74433</v>
      </c>
      <c r="I17" s="116">
        <v>630110</v>
      </c>
      <c r="J17" s="116"/>
      <c r="K17" s="116">
        <v>3506</v>
      </c>
      <c r="L17" s="116">
        <v>294263</v>
      </c>
      <c r="M17" s="116"/>
    </row>
    <row r="18" spans="1:13" ht="15" customHeight="1">
      <c r="A18" s="93" t="s">
        <v>30</v>
      </c>
      <c r="B18" s="115">
        <v>579584</v>
      </c>
      <c r="C18" s="115">
        <v>4784647</v>
      </c>
      <c r="D18" s="115"/>
      <c r="E18" s="116">
        <v>89877</v>
      </c>
      <c r="F18" s="116">
        <v>709492</v>
      </c>
      <c r="G18" s="116"/>
      <c r="H18" s="116">
        <v>476107</v>
      </c>
      <c r="I18" s="116">
        <v>2933205</v>
      </c>
      <c r="J18" s="116"/>
      <c r="K18" s="116">
        <v>13600</v>
      </c>
      <c r="L18" s="116">
        <v>1141950</v>
      </c>
      <c r="M18" s="116"/>
    </row>
    <row r="19" spans="1:13" ht="15" customHeight="1">
      <c r="A19" s="93" t="s">
        <v>31</v>
      </c>
      <c r="B19" s="115">
        <v>127629</v>
      </c>
      <c r="C19" s="115">
        <v>863659</v>
      </c>
      <c r="D19" s="115"/>
      <c r="E19" s="116">
        <v>12150</v>
      </c>
      <c r="F19" s="116">
        <v>90661</v>
      </c>
      <c r="G19" s="116"/>
      <c r="H19" s="116">
        <v>113494</v>
      </c>
      <c r="I19" s="116">
        <v>606458</v>
      </c>
      <c r="J19" s="116"/>
      <c r="K19" s="116">
        <v>1985</v>
      </c>
      <c r="L19" s="116">
        <v>166540</v>
      </c>
      <c r="M19" s="116"/>
    </row>
    <row r="20" spans="1:13" ht="15" customHeight="1">
      <c r="A20" s="93" t="s">
        <v>32</v>
      </c>
      <c r="B20" s="115">
        <v>146065</v>
      </c>
      <c r="C20" s="115">
        <v>1151347</v>
      </c>
      <c r="D20" s="115"/>
      <c r="E20" s="116">
        <v>23203</v>
      </c>
      <c r="F20" s="116">
        <v>176107</v>
      </c>
      <c r="G20" s="116"/>
      <c r="H20" s="116">
        <v>120329</v>
      </c>
      <c r="I20" s="116">
        <v>762547</v>
      </c>
      <c r="J20" s="116"/>
      <c r="K20" s="116">
        <v>2533</v>
      </c>
      <c r="L20" s="116">
        <v>212693</v>
      </c>
      <c r="M20" s="116"/>
    </row>
    <row r="21" spans="1:13" ht="15" customHeight="1">
      <c r="A21" s="93" t="s">
        <v>33</v>
      </c>
      <c r="B21" s="115">
        <v>955084</v>
      </c>
      <c r="C21" s="115">
        <v>8465319</v>
      </c>
      <c r="D21" s="115"/>
      <c r="E21" s="116">
        <v>182737</v>
      </c>
      <c r="F21" s="116">
        <v>1416737</v>
      </c>
      <c r="G21" s="116"/>
      <c r="H21" s="116">
        <v>751685</v>
      </c>
      <c r="I21" s="116">
        <v>5315280</v>
      </c>
      <c r="J21" s="116"/>
      <c r="K21" s="116">
        <v>20662</v>
      </c>
      <c r="L21" s="116">
        <v>1733302</v>
      </c>
      <c r="M21" s="116"/>
    </row>
    <row r="22" spans="1:13" ht="15" customHeight="1">
      <c r="A22" s="93" t="s">
        <v>203</v>
      </c>
      <c r="B22" s="115">
        <v>864713</v>
      </c>
      <c r="C22" s="115">
        <v>6340732</v>
      </c>
      <c r="D22" s="115"/>
      <c r="E22" s="116">
        <v>170936</v>
      </c>
      <c r="F22" s="116">
        <v>1187588</v>
      </c>
      <c r="G22" s="116"/>
      <c r="H22" s="116">
        <v>682331</v>
      </c>
      <c r="I22" s="116">
        <v>4192440</v>
      </c>
      <c r="J22" s="116"/>
      <c r="K22" s="116">
        <v>11446</v>
      </c>
      <c r="L22" s="116">
        <v>960704</v>
      </c>
      <c r="M22" s="116"/>
    </row>
    <row r="23" spans="1:13" ht="15" customHeight="1">
      <c r="A23" s="93" t="s">
        <v>204</v>
      </c>
      <c r="B23" s="115">
        <v>433913</v>
      </c>
      <c r="C23" s="115">
        <v>3089200</v>
      </c>
      <c r="D23" s="115"/>
      <c r="E23" s="116">
        <v>55187</v>
      </c>
      <c r="F23" s="116">
        <v>385818</v>
      </c>
      <c r="G23" s="116"/>
      <c r="H23" s="116">
        <v>371262</v>
      </c>
      <c r="I23" s="116">
        <v>2076584</v>
      </c>
      <c r="J23" s="116"/>
      <c r="K23" s="116">
        <v>7464</v>
      </c>
      <c r="L23" s="116">
        <v>626798</v>
      </c>
      <c r="M23" s="116"/>
    </row>
    <row r="24" spans="1:13" ht="15" customHeight="1">
      <c r="A24" s="93" t="s">
        <v>34</v>
      </c>
      <c r="B24" s="115">
        <v>265144</v>
      </c>
      <c r="C24" s="115">
        <v>2078714</v>
      </c>
      <c r="D24" s="115"/>
      <c r="E24" s="116">
        <v>35556</v>
      </c>
      <c r="F24" s="116">
        <v>246891</v>
      </c>
      <c r="G24" s="116"/>
      <c r="H24" s="116">
        <v>224075</v>
      </c>
      <c r="I24" s="116">
        <v>1369020</v>
      </c>
      <c r="J24" s="116"/>
      <c r="K24" s="116">
        <v>5513</v>
      </c>
      <c r="L24" s="116">
        <v>462803</v>
      </c>
      <c r="M24" s="116"/>
    </row>
    <row r="25" spans="1:13" ht="15" customHeight="1">
      <c r="A25" s="93" t="s">
        <v>35</v>
      </c>
      <c r="B25" s="115">
        <v>140979</v>
      </c>
      <c r="C25" s="115">
        <v>1068238</v>
      </c>
      <c r="D25" s="115"/>
      <c r="E25" s="116">
        <v>14480</v>
      </c>
      <c r="F25" s="116">
        <v>118742</v>
      </c>
      <c r="G25" s="116"/>
      <c r="H25" s="116">
        <v>123914</v>
      </c>
      <c r="I25" s="116">
        <v>732413</v>
      </c>
      <c r="J25" s="116"/>
      <c r="K25" s="116">
        <v>2585</v>
      </c>
      <c r="L25" s="116">
        <v>217083</v>
      </c>
      <c r="M25" s="116"/>
    </row>
    <row r="26" spans="1:13" ht="15" customHeight="1">
      <c r="A26" s="93" t="s">
        <v>36</v>
      </c>
      <c r="B26" s="115">
        <v>123190</v>
      </c>
      <c r="C26" s="115">
        <v>915026</v>
      </c>
      <c r="D26" s="115"/>
      <c r="E26" s="116">
        <v>18391</v>
      </c>
      <c r="F26" s="116">
        <v>132986</v>
      </c>
      <c r="G26" s="116"/>
      <c r="H26" s="116">
        <v>102669</v>
      </c>
      <c r="I26" s="116">
        <v>603279</v>
      </c>
      <c r="J26" s="116"/>
      <c r="K26" s="116">
        <v>2130</v>
      </c>
      <c r="L26" s="116">
        <v>178761</v>
      </c>
      <c r="M26" s="116"/>
    </row>
    <row r="27" spans="1:13" ht="15" customHeight="1">
      <c r="A27" s="93" t="s">
        <v>37</v>
      </c>
      <c r="B27" s="115">
        <v>572441</v>
      </c>
      <c r="C27" s="115">
        <v>5951607</v>
      </c>
      <c r="D27" s="115"/>
      <c r="E27" s="116">
        <v>88053</v>
      </c>
      <c r="F27" s="116">
        <v>761171</v>
      </c>
      <c r="G27" s="116"/>
      <c r="H27" s="116">
        <v>467642</v>
      </c>
      <c r="I27" s="116">
        <v>3784504</v>
      </c>
      <c r="J27" s="116"/>
      <c r="K27" s="116">
        <v>16746</v>
      </c>
      <c r="L27" s="116">
        <v>1405932</v>
      </c>
      <c r="M27" s="116"/>
    </row>
    <row r="28" spans="1:13" ht="15" customHeight="1">
      <c r="A28" s="93" t="s">
        <v>38</v>
      </c>
      <c r="B28" s="115">
        <v>132626</v>
      </c>
      <c r="C28" s="115">
        <v>979548</v>
      </c>
      <c r="D28" s="115"/>
      <c r="E28" s="116">
        <v>12721</v>
      </c>
      <c r="F28" s="116">
        <v>109653</v>
      </c>
      <c r="G28" s="116"/>
      <c r="H28" s="116">
        <v>117477</v>
      </c>
      <c r="I28" s="116">
        <v>666254</v>
      </c>
      <c r="J28" s="116"/>
      <c r="K28" s="116">
        <v>2428</v>
      </c>
      <c r="L28" s="116">
        <v>203641</v>
      </c>
      <c r="M28" s="116"/>
    </row>
    <row r="29" spans="1:13" ht="15" customHeight="1">
      <c r="A29" s="93" t="s">
        <v>39</v>
      </c>
      <c r="B29" s="115">
        <v>368237</v>
      </c>
      <c r="C29" s="115">
        <v>2664086</v>
      </c>
      <c r="D29" s="115"/>
      <c r="E29" s="116">
        <v>48448</v>
      </c>
      <c r="F29" s="116">
        <v>360901</v>
      </c>
      <c r="G29" s="116"/>
      <c r="H29" s="116">
        <v>314021</v>
      </c>
      <c r="I29" s="116">
        <v>1818865</v>
      </c>
      <c r="J29" s="116"/>
      <c r="K29" s="116">
        <v>5768</v>
      </c>
      <c r="L29" s="116">
        <v>484320</v>
      </c>
      <c r="M29" s="116"/>
    </row>
    <row r="30" spans="1:13" ht="15" customHeight="1">
      <c r="A30" s="93" t="s">
        <v>40</v>
      </c>
      <c r="B30" s="115">
        <v>314246</v>
      </c>
      <c r="C30" s="115">
        <v>2477792</v>
      </c>
      <c r="D30" s="115"/>
      <c r="E30" s="116">
        <v>35022</v>
      </c>
      <c r="F30" s="116">
        <v>286724</v>
      </c>
      <c r="G30" s="116"/>
      <c r="H30" s="116">
        <v>272184</v>
      </c>
      <c r="I30" s="116">
        <v>1600067</v>
      </c>
      <c r="J30" s="116"/>
      <c r="K30" s="116">
        <v>7040</v>
      </c>
      <c r="L30" s="116">
        <v>591001</v>
      </c>
      <c r="M30" s="116"/>
    </row>
    <row r="31" spans="1:13" ht="15" customHeight="1">
      <c r="A31" s="93" t="s">
        <v>41</v>
      </c>
      <c r="B31" s="115">
        <v>243290</v>
      </c>
      <c r="C31" s="115">
        <v>1770098</v>
      </c>
      <c r="D31" s="115"/>
      <c r="E31" s="116">
        <v>25166</v>
      </c>
      <c r="F31" s="116">
        <v>198670</v>
      </c>
      <c r="G31" s="116"/>
      <c r="H31" s="116">
        <v>213663</v>
      </c>
      <c r="I31" s="116">
        <v>1196769</v>
      </c>
      <c r="J31" s="116"/>
      <c r="K31" s="116">
        <v>4461</v>
      </c>
      <c r="L31" s="116">
        <v>374659</v>
      </c>
      <c r="M31" s="116"/>
    </row>
    <row r="32" spans="1:13" ht="15" customHeight="1">
      <c r="A32" s="93" t="s">
        <v>42</v>
      </c>
      <c r="B32" s="115">
        <v>252334</v>
      </c>
      <c r="C32" s="115">
        <v>2520336</v>
      </c>
      <c r="D32" s="115"/>
      <c r="E32" s="116">
        <v>47645</v>
      </c>
      <c r="F32" s="116">
        <v>431200</v>
      </c>
      <c r="G32" s="116"/>
      <c r="H32" s="116">
        <v>198733</v>
      </c>
      <c r="I32" s="116">
        <v>1589241</v>
      </c>
      <c r="J32" s="116"/>
      <c r="K32" s="116">
        <v>5956</v>
      </c>
      <c r="L32" s="116">
        <v>499895</v>
      </c>
      <c r="M32" s="116"/>
    </row>
    <row r="33" spans="1:13" ht="15" customHeight="1">
      <c r="A33" s="93" t="s">
        <v>43</v>
      </c>
      <c r="B33" s="115">
        <v>311602</v>
      </c>
      <c r="C33" s="115">
        <v>2866487</v>
      </c>
      <c r="D33" s="115"/>
      <c r="E33" s="116">
        <v>59236</v>
      </c>
      <c r="F33" s="116">
        <v>515921</v>
      </c>
      <c r="G33" s="116"/>
      <c r="H33" s="116">
        <v>244997</v>
      </c>
      <c r="I33" s="116">
        <v>1731819</v>
      </c>
      <c r="J33" s="116"/>
      <c r="K33" s="116">
        <v>7369</v>
      </c>
      <c r="L33" s="116">
        <v>618747</v>
      </c>
      <c r="M33" s="116"/>
    </row>
    <row r="34" spans="1:13" ht="15" customHeight="1">
      <c r="A34" s="93" t="s">
        <v>44</v>
      </c>
      <c r="B34" s="115">
        <v>386600</v>
      </c>
      <c r="C34" s="115">
        <v>3328337</v>
      </c>
      <c r="D34" s="115"/>
      <c r="E34" s="116">
        <v>75095</v>
      </c>
      <c r="F34" s="116">
        <v>630543</v>
      </c>
      <c r="G34" s="116"/>
      <c r="H34" s="116">
        <v>303770</v>
      </c>
      <c r="I34" s="116">
        <v>2048310</v>
      </c>
      <c r="J34" s="116"/>
      <c r="K34" s="116">
        <v>7735</v>
      </c>
      <c r="L34" s="116">
        <v>649484</v>
      </c>
      <c r="M34" s="116"/>
    </row>
    <row r="35" spans="1:13" ht="15" customHeight="1">
      <c r="A35" s="93" t="s">
        <v>45</v>
      </c>
      <c r="B35" s="115">
        <v>135370</v>
      </c>
      <c r="C35" s="115">
        <v>850782</v>
      </c>
      <c r="D35" s="115"/>
      <c r="E35" s="116">
        <v>13514</v>
      </c>
      <c r="F35" s="116">
        <v>115547</v>
      </c>
      <c r="G35" s="116"/>
      <c r="H35" s="116">
        <v>119820</v>
      </c>
      <c r="I35" s="116">
        <v>564224</v>
      </c>
      <c r="J35" s="116"/>
      <c r="K35" s="116">
        <v>2036</v>
      </c>
      <c r="L35" s="116">
        <v>171011</v>
      </c>
      <c r="M35" s="116"/>
    </row>
    <row r="36" spans="1:13" ht="15" customHeight="1">
      <c r="A36" s="93" t="s">
        <v>46</v>
      </c>
      <c r="B36" s="115">
        <v>427183</v>
      </c>
      <c r="C36" s="115">
        <v>3895260</v>
      </c>
      <c r="D36" s="115"/>
      <c r="E36" s="116">
        <v>54909</v>
      </c>
      <c r="F36" s="116">
        <v>480642</v>
      </c>
      <c r="G36" s="116"/>
      <c r="H36" s="116">
        <v>362525</v>
      </c>
      <c r="I36" s="116">
        <v>2597375</v>
      </c>
      <c r="J36" s="116"/>
      <c r="K36" s="116">
        <v>9749</v>
      </c>
      <c r="L36" s="116">
        <v>817243</v>
      </c>
      <c r="M36" s="116"/>
    </row>
    <row r="37" spans="1:13" ht="15" customHeight="1">
      <c r="A37" s="93" t="s">
        <v>47</v>
      </c>
      <c r="B37" s="115">
        <v>64589</v>
      </c>
      <c r="C37" s="115">
        <v>481482</v>
      </c>
      <c r="D37" s="115"/>
      <c r="E37" s="116">
        <v>5427</v>
      </c>
      <c r="F37" s="116">
        <v>43940</v>
      </c>
      <c r="G37" s="116"/>
      <c r="H37" s="116">
        <v>57610</v>
      </c>
      <c r="I37" s="116">
        <v>307193</v>
      </c>
      <c r="J37" s="116"/>
      <c r="K37" s="116">
        <v>1552</v>
      </c>
      <c r="L37" s="116">
        <v>130349</v>
      </c>
      <c r="M37" s="116"/>
    </row>
    <row r="38" spans="1:13" ht="15" customHeight="1">
      <c r="A38" s="93" t="s">
        <v>48</v>
      </c>
      <c r="B38" s="115">
        <v>256390</v>
      </c>
      <c r="C38" s="115">
        <v>2002535</v>
      </c>
      <c r="D38" s="115"/>
      <c r="E38" s="116">
        <v>24383</v>
      </c>
      <c r="F38" s="116">
        <v>195523</v>
      </c>
      <c r="G38" s="116"/>
      <c r="H38" s="116">
        <v>227373</v>
      </c>
      <c r="I38" s="116">
        <v>1417898</v>
      </c>
      <c r="J38" s="116"/>
      <c r="K38" s="116">
        <v>4634</v>
      </c>
      <c r="L38" s="116">
        <v>389114</v>
      </c>
      <c r="M38" s="116"/>
    </row>
    <row r="39" spans="1:13" ht="15" customHeight="1">
      <c r="A39" s="93" t="s">
        <v>49</v>
      </c>
      <c r="B39" s="115">
        <v>174311</v>
      </c>
      <c r="C39" s="115">
        <v>1228404</v>
      </c>
      <c r="D39" s="115"/>
      <c r="E39" s="116">
        <v>18787</v>
      </c>
      <c r="F39" s="116">
        <v>175940</v>
      </c>
      <c r="G39" s="116"/>
      <c r="H39" s="116">
        <v>153279</v>
      </c>
      <c r="I39" s="116">
        <v>863939</v>
      </c>
      <c r="J39" s="116"/>
      <c r="K39" s="116">
        <v>2245</v>
      </c>
      <c r="L39" s="116">
        <v>188525</v>
      </c>
      <c r="M39" s="116"/>
    </row>
    <row r="40" spans="1:13" ht="15" customHeight="1">
      <c r="A40" s="93" t="s">
        <v>50</v>
      </c>
      <c r="B40" s="115">
        <v>244823</v>
      </c>
      <c r="C40" s="115">
        <v>1515460</v>
      </c>
      <c r="D40" s="115"/>
      <c r="E40" s="116">
        <v>19770</v>
      </c>
      <c r="F40" s="116">
        <v>155909</v>
      </c>
      <c r="G40" s="116"/>
      <c r="H40" s="116">
        <v>221748</v>
      </c>
      <c r="I40" s="116">
        <v>1082106</v>
      </c>
      <c r="J40" s="116"/>
      <c r="K40" s="116">
        <v>3305</v>
      </c>
      <c r="L40" s="116">
        <v>277445</v>
      </c>
      <c r="M40" s="116"/>
    </row>
    <row r="41" spans="1:13" ht="15" customHeight="1">
      <c r="A41" s="93" t="s">
        <v>51</v>
      </c>
      <c r="B41" s="115">
        <v>114872</v>
      </c>
      <c r="C41" s="115">
        <v>1007895</v>
      </c>
      <c r="D41" s="115"/>
      <c r="E41" s="116">
        <v>19721</v>
      </c>
      <c r="F41" s="116">
        <v>162886</v>
      </c>
      <c r="G41" s="116"/>
      <c r="H41" s="116">
        <v>92552</v>
      </c>
      <c r="I41" s="116">
        <v>626918</v>
      </c>
      <c r="J41" s="116"/>
      <c r="K41" s="116">
        <v>2599</v>
      </c>
      <c r="L41" s="116">
        <v>218091</v>
      </c>
      <c r="M41" s="116"/>
    </row>
    <row r="42" spans="1:13" ht="15" customHeight="1" thickBot="1">
      <c r="A42" s="260"/>
      <c r="B42" s="261"/>
      <c r="C42" s="261"/>
      <c r="D42" s="261"/>
      <c r="E42" s="261"/>
      <c r="F42" s="261"/>
      <c r="G42" s="262"/>
      <c r="H42" s="261"/>
      <c r="I42" s="261"/>
      <c r="J42" s="262"/>
      <c r="K42" s="262"/>
      <c r="L42" s="262"/>
      <c r="M42" s="116"/>
    </row>
    <row r="43" spans="1:13" ht="28.5" customHeight="1">
      <c r="A43" s="405" t="s">
        <v>347</v>
      </c>
      <c r="B43" s="405"/>
      <c r="C43" s="405"/>
      <c r="D43" s="405"/>
      <c r="E43" s="405"/>
      <c r="F43" s="405"/>
      <c r="G43" s="405"/>
      <c r="H43" s="405"/>
      <c r="I43" s="405"/>
      <c r="J43" s="405"/>
      <c r="K43" s="405"/>
      <c r="L43" s="405"/>
      <c r="M43" s="116"/>
    </row>
    <row r="44" spans="1:13" ht="15" customHeight="1">
      <c r="A44" s="299" t="s">
        <v>16</v>
      </c>
      <c r="B44" s="299"/>
      <c r="C44" s="299"/>
      <c r="D44" s="299"/>
      <c r="E44" s="299"/>
      <c r="F44" s="299"/>
      <c r="G44" s="299"/>
      <c r="H44" s="299"/>
      <c r="I44" s="299"/>
      <c r="J44" s="299"/>
      <c r="K44" s="299"/>
      <c r="L44" s="299"/>
      <c r="M44" s="299"/>
    </row>
    <row r="45" spans="1:13" ht="15" customHeight="1">
      <c r="A45" s="81" t="s">
        <v>278</v>
      </c>
      <c r="B45" s="251"/>
      <c r="C45" s="251"/>
      <c r="D45" s="251"/>
      <c r="E45" s="251"/>
      <c r="F45" s="251"/>
      <c r="G45" s="251"/>
      <c r="I45" s="251"/>
      <c r="J45" s="251"/>
      <c r="K45" s="251"/>
      <c r="L45" s="251"/>
      <c r="M45" s="251"/>
    </row>
    <row r="46" spans="1:13">
      <c r="A46" s="326" t="s">
        <v>277</v>
      </c>
      <c r="B46" s="251"/>
      <c r="C46" s="251"/>
      <c r="D46" s="251"/>
      <c r="E46" s="251"/>
      <c r="F46" s="251"/>
      <c r="G46" s="251"/>
      <c r="I46" s="251"/>
      <c r="J46" s="251"/>
      <c r="K46" s="251"/>
      <c r="L46" s="251"/>
    </row>
  </sheetData>
  <mergeCells count="8">
    <mergeCell ref="A43:L43"/>
    <mergeCell ref="A2:L2"/>
    <mergeCell ref="A4:A5"/>
    <mergeCell ref="B4:C4"/>
    <mergeCell ref="E4:F4"/>
    <mergeCell ref="H4:I4"/>
    <mergeCell ref="K4:L4"/>
    <mergeCell ref="A3:L3"/>
  </mergeCells>
  <phoneticPr fontId="0" type="noConversion"/>
  <hyperlinks>
    <hyperlink ref="A1" location="Índice!A1" display="Regresar" xr:uid="{00000000-0004-0000-0400-000000000000}"/>
  </hyperlinks>
  <printOptions horizontalCentered="1" gridLinesSet="0"/>
  <pageMargins left="0.27559055118110237" right="0.27559055118110237" top="0.39370078740157483" bottom="0" header="0" footer="0"/>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T53"/>
  <sheetViews>
    <sheetView showGridLines="0" showZeros="0" zoomScale="90" zoomScaleNormal="90" zoomScaleSheetLayoutView="49" workbookViewId="0">
      <selection activeCell="A43" sqref="A43:T43"/>
    </sheetView>
  </sheetViews>
  <sheetFormatPr baseColWidth="10" defaultColWidth="4.44140625" defaultRowHeight="15"/>
  <cols>
    <col min="1" max="1" width="20.88671875" style="35" customWidth="1"/>
    <col min="2" max="2" width="10.6640625" style="35" customWidth="1"/>
    <col min="3" max="3" width="11.6640625" style="35" customWidth="1"/>
    <col min="4" max="4" width="15.21875" style="39" customWidth="1"/>
    <col min="5" max="5" width="2.33203125" style="39" customWidth="1"/>
    <col min="6" max="6" width="10" style="35" customWidth="1"/>
    <col min="7" max="7" width="10.77734375" style="35" customWidth="1"/>
    <col min="8" max="8" width="14.5546875" style="35" customWidth="1"/>
    <col min="9" max="9" width="2.77734375" style="35" customWidth="1"/>
    <col min="10" max="10" width="10.33203125" style="35" customWidth="1"/>
    <col min="11" max="11" width="11.5546875" style="35" customWidth="1"/>
    <col min="12" max="12" width="15" style="35" customWidth="1"/>
    <col min="13" max="13" width="3.109375" style="35" customWidth="1"/>
    <col min="14" max="14" width="9.77734375" style="35" bestFit="1" customWidth="1"/>
    <col min="15" max="15" width="10.88671875" style="35" customWidth="1"/>
    <col min="16" max="16" width="15.44140625" style="35" customWidth="1"/>
    <col min="17" max="17" width="2" style="35" customWidth="1"/>
    <col min="18" max="19" width="8.33203125" style="35" customWidth="1"/>
    <col min="20" max="20" width="13.6640625" style="35" bestFit="1" customWidth="1"/>
    <col min="21" max="16384" width="4.44140625" style="35"/>
  </cols>
  <sheetData>
    <row r="1" spans="1:20">
      <c r="A1" s="371" t="s">
        <v>134</v>
      </c>
    </row>
    <row r="2" spans="1:20" s="221" customFormat="1" ht="12.75" customHeight="1">
      <c r="A2" s="410" t="s">
        <v>173</v>
      </c>
      <c r="B2" s="410"/>
      <c r="C2" s="410"/>
      <c r="D2" s="410"/>
      <c r="E2" s="410"/>
      <c r="F2" s="410"/>
      <c r="G2" s="410"/>
      <c r="H2" s="410"/>
      <c r="I2" s="410"/>
      <c r="J2" s="410"/>
      <c r="K2" s="410"/>
      <c r="L2" s="410"/>
      <c r="M2" s="410"/>
      <c r="N2" s="410"/>
      <c r="O2" s="410"/>
      <c r="P2" s="410"/>
      <c r="Q2" s="410"/>
      <c r="R2" s="410"/>
      <c r="S2" s="410"/>
      <c r="T2" s="410"/>
    </row>
    <row r="3" spans="1:20" s="221" customFormat="1" ht="23.25" customHeight="1" thickBot="1">
      <c r="A3" s="412" t="s">
        <v>236</v>
      </c>
      <c r="B3" s="412"/>
      <c r="C3" s="412"/>
      <c r="D3" s="412"/>
      <c r="E3" s="412"/>
      <c r="F3" s="412"/>
      <c r="G3" s="412"/>
      <c r="H3" s="412"/>
      <c r="I3" s="412"/>
      <c r="J3" s="412"/>
      <c r="K3" s="412"/>
      <c r="L3" s="412"/>
      <c r="M3" s="412"/>
      <c r="N3" s="412"/>
      <c r="O3" s="412"/>
      <c r="P3" s="412"/>
    </row>
    <row r="4" spans="1:20" s="221" customFormat="1" ht="15" customHeight="1" thickBot="1">
      <c r="A4" s="406" t="s">
        <v>233</v>
      </c>
      <c r="B4" s="408" t="s">
        <v>93</v>
      </c>
      <c r="C4" s="408"/>
      <c r="D4" s="408"/>
      <c r="E4" s="310"/>
      <c r="F4" s="408" t="s">
        <v>95</v>
      </c>
      <c r="G4" s="408"/>
      <c r="H4" s="408"/>
      <c r="I4" s="310"/>
      <c r="J4" s="408" t="s">
        <v>96</v>
      </c>
      <c r="K4" s="408"/>
      <c r="L4" s="408"/>
      <c r="M4" s="310"/>
      <c r="N4" s="408" t="s">
        <v>97</v>
      </c>
      <c r="O4" s="408"/>
      <c r="P4" s="408"/>
      <c r="Q4" s="268"/>
      <c r="R4" s="408" t="s">
        <v>230</v>
      </c>
      <c r="S4" s="408"/>
      <c r="T4" s="408"/>
    </row>
    <row r="5" spans="1:20" s="221" customFormat="1" ht="15" customHeight="1" thickBot="1">
      <c r="A5" s="407"/>
      <c r="B5" s="302" t="s">
        <v>92</v>
      </c>
      <c r="C5" s="302" t="s">
        <v>94</v>
      </c>
      <c r="D5" s="302" t="s">
        <v>284</v>
      </c>
      <c r="E5" s="121"/>
      <c r="F5" s="302" t="s">
        <v>92</v>
      </c>
      <c r="G5" s="302" t="s">
        <v>94</v>
      </c>
      <c r="H5" s="302" t="s">
        <v>284</v>
      </c>
      <c r="I5" s="305"/>
      <c r="J5" s="302" t="s">
        <v>280</v>
      </c>
      <c r="K5" s="302" t="s">
        <v>281</v>
      </c>
      <c r="L5" s="302" t="s">
        <v>284</v>
      </c>
      <c r="M5" s="305"/>
      <c r="N5" s="302" t="s">
        <v>92</v>
      </c>
      <c r="O5" s="302" t="s">
        <v>94</v>
      </c>
      <c r="P5" s="302" t="s">
        <v>284</v>
      </c>
      <c r="R5" s="302" t="s">
        <v>251</v>
      </c>
      <c r="S5" s="302" t="s">
        <v>94</v>
      </c>
      <c r="T5" s="302" t="s">
        <v>286</v>
      </c>
    </row>
    <row r="6" spans="1:20" s="228" customFormat="1" ht="15" customHeight="1">
      <c r="A6" s="75" t="s">
        <v>98</v>
      </c>
      <c r="B6" s="37">
        <v>7090309</v>
      </c>
      <c r="C6" s="37">
        <v>73929250</v>
      </c>
      <c r="D6" s="37">
        <v>20128240684.060009</v>
      </c>
      <c r="E6" s="37"/>
      <c r="F6" s="37">
        <v>1624912</v>
      </c>
      <c r="G6" s="37">
        <v>12563235</v>
      </c>
      <c r="H6" s="37">
        <v>3816262439.750001</v>
      </c>
      <c r="I6" s="37"/>
      <c r="J6" s="37">
        <v>5267480</v>
      </c>
      <c r="K6" s="37">
        <v>44755546</v>
      </c>
      <c r="L6" s="263">
        <v>10025628460.83</v>
      </c>
      <c r="M6" s="37"/>
      <c r="N6" s="37">
        <v>197917</v>
      </c>
      <c r="O6" s="37">
        <v>16610469</v>
      </c>
      <c r="P6" s="37">
        <v>6286349783.4799995</v>
      </c>
      <c r="R6" s="37">
        <v>2820</v>
      </c>
      <c r="S6" s="37">
        <v>39263</v>
      </c>
      <c r="T6" s="37">
        <v>8110432.6600000011</v>
      </c>
    </row>
    <row r="7" spans="1:20" s="221" customFormat="1" ht="15" customHeight="1">
      <c r="A7" s="91" t="s">
        <v>21</v>
      </c>
      <c r="B7" s="33">
        <v>101149</v>
      </c>
      <c r="C7" s="33">
        <v>1183435</v>
      </c>
      <c r="D7" s="33">
        <v>306392407.46999997</v>
      </c>
      <c r="E7" s="33"/>
      <c r="F7" s="32">
        <v>26875</v>
      </c>
      <c r="G7" s="32">
        <v>200955</v>
      </c>
      <c r="H7" s="32">
        <v>54334660.229999997</v>
      </c>
      <c r="I7" s="32"/>
      <c r="J7" s="32">
        <v>70601</v>
      </c>
      <c r="K7" s="32">
        <v>674123</v>
      </c>
      <c r="L7" s="32">
        <v>146080717.84</v>
      </c>
      <c r="M7" s="32"/>
      <c r="N7" s="32">
        <v>3673</v>
      </c>
      <c r="O7" s="32">
        <v>308357</v>
      </c>
      <c r="P7" s="32">
        <v>105977029.39999999</v>
      </c>
      <c r="R7" s="32">
        <v>17</v>
      </c>
      <c r="S7" s="32">
        <v>150</v>
      </c>
      <c r="T7" s="32">
        <v>27215.05</v>
      </c>
    </row>
    <row r="8" spans="1:20" s="221" customFormat="1" ht="15" customHeight="1">
      <c r="A8" s="91" t="s">
        <v>22</v>
      </c>
      <c r="B8" s="33">
        <v>405613</v>
      </c>
      <c r="C8" s="33">
        <v>3988155</v>
      </c>
      <c r="D8" s="33">
        <v>1184871162.3599999</v>
      </c>
      <c r="E8" s="33"/>
      <c r="F8" s="32">
        <v>96837</v>
      </c>
      <c r="G8" s="32">
        <v>635808</v>
      </c>
      <c r="H8" s="32">
        <v>214501981.93000001</v>
      </c>
      <c r="I8" s="32"/>
      <c r="J8" s="32">
        <v>296319</v>
      </c>
      <c r="K8" s="32">
        <v>2307860</v>
      </c>
      <c r="L8" s="32">
        <v>566334217.30000007</v>
      </c>
      <c r="M8" s="32"/>
      <c r="N8" s="32">
        <v>12457</v>
      </c>
      <c r="O8" s="32">
        <v>1044487</v>
      </c>
      <c r="P8" s="32">
        <v>404034963.12999994</v>
      </c>
      <c r="R8" s="32">
        <v>95</v>
      </c>
      <c r="S8" s="32">
        <v>2073</v>
      </c>
      <c r="T8" s="32">
        <v>781099.77</v>
      </c>
    </row>
    <row r="9" spans="1:20" s="221" customFormat="1" ht="15" customHeight="1">
      <c r="A9" s="91" t="s">
        <v>23</v>
      </c>
      <c r="B9" s="33">
        <v>81794</v>
      </c>
      <c r="C9" s="33">
        <v>767397</v>
      </c>
      <c r="D9" s="33">
        <v>214760125.94999999</v>
      </c>
      <c r="E9" s="33"/>
      <c r="F9" s="32">
        <v>18027</v>
      </c>
      <c r="G9" s="32">
        <v>120389</v>
      </c>
      <c r="H9" s="32">
        <v>44282453.359999999</v>
      </c>
      <c r="I9" s="32"/>
      <c r="J9" s="32">
        <v>61769</v>
      </c>
      <c r="K9" s="32">
        <v>479497</v>
      </c>
      <c r="L9" s="32">
        <v>112065654.16</v>
      </c>
      <c r="M9" s="32"/>
      <c r="N9" s="32">
        <v>1998</v>
      </c>
      <c r="O9" s="32">
        <v>167511</v>
      </c>
      <c r="P9" s="32">
        <v>58412018.43</v>
      </c>
      <c r="R9" s="32">
        <v>16</v>
      </c>
      <c r="S9" s="32">
        <v>285</v>
      </c>
      <c r="T9" s="32">
        <v>49428.25</v>
      </c>
    </row>
    <row r="10" spans="1:20" s="221" customFormat="1" ht="15" customHeight="1">
      <c r="A10" s="91" t="s">
        <v>24</v>
      </c>
      <c r="B10" s="33">
        <v>40610</v>
      </c>
      <c r="C10" s="33">
        <v>419749</v>
      </c>
      <c r="D10" s="33">
        <v>108195813.61</v>
      </c>
      <c r="E10" s="33"/>
      <c r="F10" s="32">
        <v>6324</v>
      </c>
      <c r="G10" s="32">
        <v>60549</v>
      </c>
      <c r="H10" s="32">
        <v>18137058.539999999</v>
      </c>
      <c r="I10" s="32"/>
      <c r="J10" s="32">
        <v>33295</v>
      </c>
      <c r="K10" s="32">
        <v>275983</v>
      </c>
      <c r="L10" s="32">
        <v>59967370.680000007</v>
      </c>
      <c r="M10" s="32"/>
      <c r="N10" s="32">
        <v>991</v>
      </c>
      <c r="O10" s="32">
        <v>83217</v>
      </c>
      <c r="P10" s="32">
        <v>30091384.390000001</v>
      </c>
      <c r="R10" s="32">
        <v>0</v>
      </c>
      <c r="S10" s="32"/>
      <c r="T10" s="32">
        <v>60766.2</v>
      </c>
    </row>
    <row r="11" spans="1:20" s="222" customFormat="1" ht="15" customHeight="1">
      <c r="A11" s="38" t="s">
        <v>139</v>
      </c>
      <c r="B11" s="33">
        <v>81650</v>
      </c>
      <c r="C11" s="33">
        <v>859405</v>
      </c>
      <c r="D11" s="33">
        <v>205270227.77000001</v>
      </c>
      <c r="E11" s="33"/>
      <c r="F11" s="32">
        <v>12468</v>
      </c>
      <c r="G11" s="32">
        <v>116457</v>
      </c>
      <c r="H11" s="32">
        <v>33602158.539999999</v>
      </c>
      <c r="I11" s="32"/>
      <c r="J11" s="32">
        <v>66715</v>
      </c>
      <c r="K11" s="32">
        <v>535852</v>
      </c>
      <c r="L11" s="32">
        <v>110679235.43000001</v>
      </c>
      <c r="M11" s="32"/>
      <c r="N11" s="32">
        <v>2467</v>
      </c>
      <c r="O11" s="32">
        <v>207096</v>
      </c>
      <c r="P11" s="32">
        <v>60988833.800000004</v>
      </c>
      <c r="R11" s="32">
        <v>0</v>
      </c>
      <c r="S11" s="32">
        <v>0</v>
      </c>
      <c r="T11" s="32">
        <v>77358.3</v>
      </c>
    </row>
    <row r="12" spans="1:20" s="222" customFormat="1" ht="15" customHeight="1">
      <c r="A12" s="34" t="s">
        <v>140</v>
      </c>
      <c r="B12" s="33">
        <v>357391</v>
      </c>
      <c r="C12" s="33">
        <v>4356538</v>
      </c>
      <c r="D12" s="33">
        <v>1167268272.97</v>
      </c>
      <c r="E12" s="33"/>
      <c r="F12" s="32">
        <v>77715</v>
      </c>
      <c r="G12" s="32">
        <v>702224</v>
      </c>
      <c r="H12" s="32">
        <v>227346331.84</v>
      </c>
      <c r="I12" s="32"/>
      <c r="J12" s="32">
        <v>267772</v>
      </c>
      <c r="K12" s="32">
        <v>2655520</v>
      </c>
      <c r="L12" s="32">
        <v>593846192.76999998</v>
      </c>
      <c r="M12" s="32"/>
      <c r="N12" s="32">
        <v>11904</v>
      </c>
      <c r="O12" s="32">
        <v>998794</v>
      </c>
      <c r="P12" s="32">
        <v>346075748.35999995</v>
      </c>
      <c r="R12" s="32">
        <v>62</v>
      </c>
      <c r="S12" s="32">
        <v>503</v>
      </c>
      <c r="T12" s="32">
        <v>344863.43</v>
      </c>
    </row>
    <row r="13" spans="1:20" s="222" customFormat="1" ht="15" customHeight="1">
      <c r="A13" s="4" t="s">
        <v>25</v>
      </c>
      <c r="B13" s="33">
        <v>268688</v>
      </c>
      <c r="C13" s="33">
        <v>3054909</v>
      </c>
      <c r="D13" s="33">
        <v>895011678.33000004</v>
      </c>
      <c r="E13" s="33"/>
      <c r="F13" s="32">
        <v>50572</v>
      </c>
      <c r="G13" s="32">
        <v>392450</v>
      </c>
      <c r="H13" s="32">
        <v>120135442.5</v>
      </c>
      <c r="I13" s="32"/>
      <c r="J13" s="32">
        <v>208890</v>
      </c>
      <c r="K13" s="32">
        <v>1888304</v>
      </c>
      <c r="L13" s="32">
        <v>473025111.37</v>
      </c>
      <c r="M13" s="32"/>
      <c r="N13" s="32">
        <v>9226</v>
      </c>
      <c r="O13" s="32">
        <v>774155</v>
      </c>
      <c r="P13" s="32">
        <v>301851124.46000004</v>
      </c>
      <c r="R13" s="32">
        <v>106</v>
      </c>
      <c r="S13" s="32">
        <v>2128</v>
      </c>
      <c r="T13" s="32">
        <v>547186.86999999988</v>
      </c>
    </row>
    <row r="14" spans="1:20" s="222" customFormat="1" ht="15" customHeight="1">
      <c r="A14" s="4" t="s">
        <v>26</v>
      </c>
      <c r="B14" s="33">
        <v>65816</v>
      </c>
      <c r="C14" s="33">
        <v>678323</v>
      </c>
      <c r="D14" s="33">
        <v>167565970.36000001</v>
      </c>
      <c r="E14" s="33"/>
      <c r="F14" s="32">
        <v>18067</v>
      </c>
      <c r="G14" s="32">
        <v>132749</v>
      </c>
      <c r="H14" s="32">
        <v>44983975.259999998</v>
      </c>
      <c r="I14" s="32"/>
      <c r="J14" s="32">
        <v>46249</v>
      </c>
      <c r="K14" s="32">
        <v>419623</v>
      </c>
      <c r="L14" s="32">
        <v>83421648.049999997</v>
      </c>
      <c r="M14" s="32"/>
      <c r="N14" s="32">
        <v>1500</v>
      </c>
      <c r="O14" s="32">
        <v>125951</v>
      </c>
      <c r="P14" s="32">
        <v>39160347.049999997</v>
      </c>
      <c r="R14" s="32">
        <v>20</v>
      </c>
      <c r="S14" s="32">
        <v>296</v>
      </c>
      <c r="T14" s="32">
        <v>62273.45</v>
      </c>
    </row>
    <row r="15" spans="1:20" s="221" customFormat="1" ht="15" customHeight="1">
      <c r="A15" s="91" t="s">
        <v>205</v>
      </c>
      <c r="B15" s="33">
        <v>282680</v>
      </c>
      <c r="C15" s="33">
        <v>2646082</v>
      </c>
      <c r="D15" s="33">
        <v>920522047.68000007</v>
      </c>
      <c r="E15" s="33"/>
      <c r="F15" s="32">
        <v>53880</v>
      </c>
      <c r="G15" s="32">
        <v>378366</v>
      </c>
      <c r="H15" s="32">
        <v>119929663.89000002</v>
      </c>
      <c r="I15" s="32"/>
      <c r="J15" s="32">
        <v>222707</v>
      </c>
      <c r="K15" s="32">
        <v>1756142</v>
      </c>
      <c r="L15" s="32">
        <v>490981694.31999999</v>
      </c>
      <c r="M15" s="32"/>
      <c r="N15" s="32">
        <v>6093</v>
      </c>
      <c r="O15" s="32">
        <v>511574</v>
      </c>
      <c r="P15" s="32">
        <v>309610689.46999997</v>
      </c>
      <c r="R15" s="32">
        <v>1327</v>
      </c>
      <c r="S15" s="32">
        <v>15779</v>
      </c>
      <c r="T15" s="32">
        <v>317857.44</v>
      </c>
    </row>
    <row r="16" spans="1:20" s="221" customFormat="1" ht="15" customHeight="1">
      <c r="A16" s="91" t="s">
        <v>206</v>
      </c>
      <c r="B16" s="33">
        <v>414614</v>
      </c>
      <c r="C16" s="33">
        <v>3678806</v>
      </c>
      <c r="D16" s="33">
        <v>1180998367.5999999</v>
      </c>
      <c r="E16" s="33"/>
      <c r="F16" s="32">
        <v>95992</v>
      </c>
      <c r="G16" s="32">
        <v>597282</v>
      </c>
      <c r="H16" s="32">
        <v>173845296.73000002</v>
      </c>
      <c r="I16" s="32"/>
      <c r="J16" s="32">
        <v>310334</v>
      </c>
      <c r="K16" s="32">
        <v>2385847</v>
      </c>
      <c r="L16" s="32">
        <v>563328378.36000001</v>
      </c>
      <c r="M16" s="32"/>
      <c r="N16" s="32">
        <v>8288</v>
      </c>
      <c r="O16" s="32">
        <v>695677</v>
      </c>
      <c r="P16" s="32">
        <v>443824692.50999999</v>
      </c>
      <c r="R16" s="32">
        <v>284</v>
      </c>
      <c r="S16" s="32">
        <v>4924</v>
      </c>
      <c r="T16" s="32">
        <v>470807.77</v>
      </c>
    </row>
    <row r="17" spans="1:20" s="221" customFormat="1" ht="15" customHeight="1">
      <c r="A17" s="91" t="s">
        <v>29</v>
      </c>
      <c r="B17" s="33">
        <v>76842</v>
      </c>
      <c r="C17" s="33">
        <v>992383</v>
      </c>
      <c r="D17" s="33">
        <v>226633155.93000001</v>
      </c>
      <c r="E17" s="33"/>
      <c r="F17" s="32">
        <v>20592</v>
      </c>
      <c r="G17" s="32">
        <v>185683</v>
      </c>
      <c r="H17" s="32">
        <v>52793914.439999998</v>
      </c>
      <c r="I17" s="32"/>
      <c r="J17" s="32">
        <v>53075</v>
      </c>
      <c r="K17" s="32">
        <v>540241</v>
      </c>
      <c r="L17" s="32">
        <v>99554505.099999994</v>
      </c>
      <c r="M17" s="32"/>
      <c r="N17" s="32">
        <v>3175</v>
      </c>
      <c r="O17" s="32">
        <v>266459</v>
      </c>
      <c r="P17" s="32">
        <v>74284736.390000001</v>
      </c>
      <c r="R17" s="32">
        <v>15</v>
      </c>
      <c r="S17" s="32">
        <v>189</v>
      </c>
      <c r="T17" s="32">
        <v>75983.239999999991</v>
      </c>
    </row>
    <row r="18" spans="1:20" s="221" customFormat="1" ht="15" customHeight="1">
      <c r="A18" s="91" t="s">
        <v>30</v>
      </c>
      <c r="B18" s="33">
        <v>367991</v>
      </c>
      <c r="C18" s="33">
        <v>3972584</v>
      </c>
      <c r="D18" s="33">
        <v>1031228196.77</v>
      </c>
      <c r="E18" s="33"/>
      <c r="F18" s="32">
        <v>89781</v>
      </c>
      <c r="G18" s="32">
        <v>707964</v>
      </c>
      <c r="H18" s="32">
        <v>204102869.16</v>
      </c>
      <c r="I18" s="32"/>
      <c r="J18" s="32">
        <v>265593</v>
      </c>
      <c r="K18" s="32">
        <v>2205242</v>
      </c>
      <c r="L18" s="32">
        <v>468076774.60999995</v>
      </c>
      <c r="M18" s="32"/>
      <c r="N18" s="32">
        <v>12617</v>
      </c>
      <c r="O18" s="32">
        <v>1059378</v>
      </c>
      <c r="P18" s="32">
        <v>359048553.00000006</v>
      </c>
      <c r="R18" s="32">
        <v>54</v>
      </c>
      <c r="S18" s="32">
        <v>550</v>
      </c>
      <c r="T18" s="32">
        <v>147425.78</v>
      </c>
    </row>
    <row r="19" spans="1:20" s="221" customFormat="1" ht="15" customHeight="1">
      <c r="A19" s="91" t="s">
        <v>31</v>
      </c>
      <c r="B19" s="33">
        <v>69488</v>
      </c>
      <c r="C19" s="33">
        <v>672356</v>
      </c>
      <c r="D19" s="33">
        <v>155835727.11000001</v>
      </c>
      <c r="E19" s="33"/>
      <c r="F19" s="32">
        <v>12140</v>
      </c>
      <c r="G19" s="32">
        <v>90505</v>
      </c>
      <c r="H19" s="32">
        <v>25684616.490000002</v>
      </c>
      <c r="I19" s="32"/>
      <c r="J19" s="32">
        <v>55681</v>
      </c>
      <c r="K19" s="32">
        <v>442023</v>
      </c>
      <c r="L19" s="32">
        <v>88256245.980000004</v>
      </c>
      <c r="M19" s="32"/>
      <c r="N19" s="32">
        <v>1667</v>
      </c>
      <c r="O19" s="32">
        <v>139828</v>
      </c>
      <c r="P19" s="32">
        <v>41894864.640000001</v>
      </c>
      <c r="R19" s="32">
        <v>0</v>
      </c>
      <c r="S19" s="32"/>
      <c r="T19" s="32">
        <v>118857.24</v>
      </c>
    </row>
    <row r="20" spans="1:20" s="221" customFormat="1" ht="15" customHeight="1">
      <c r="A20" s="91" t="s">
        <v>32</v>
      </c>
      <c r="B20" s="33">
        <v>90698</v>
      </c>
      <c r="C20" s="33">
        <v>931677</v>
      </c>
      <c r="D20" s="33">
        <v>237391775.39000002</v>
      </c>
      <c r="E20" s="33"/>
      <c r="F20" s="32">
        <v>23096</v>
      </c>
      <c r="G20" s="32">
        <v>174309</v>
      </c>
      <c r="H20" s="32">
        <v>53581303.670000002</v>
      </c>
      <c r="I20" s="32"/>
      <c r="J20" s="32">
        <v>65408</v>
      </c>
      <c r="K20" s="32">
        <v>573151</v>
      </c>
      <c r="L20" s="32">
        <v>127187324.69</v>
      </c>
      <c r="M20" s="32"/>
      <c r="N20" s="32">
        <v>2194</v>
      </c>
      <c r="O20" s="32">
        <v>184217</v>
      </c>
      <c r="P20" s="32">
        <v>56623147.030000009</v>
      </c>
      <c r="R20" s="32">
        <v>0</v>
      </c>
      <c r="S20" s="32"/>
      <c r="T20" s="32">
        <v>79757.56</v>
      </c>
    </row>
    <row r="21" spans="1:20" s="221" customFormat="1" ht="15" customHeight="1">
      <c r="A21" s="91" t="s">
        <v>33</v>
      </c>
      <c r="B21" s="33">
        <v>649631</v>
      </c>
      <c r="C21" s="33">
        <v>7011961</v>
      </c>
      <c r="D21" s="33">
        <v>1778809501.6400001</v>
      </c>
      <c r="E21" s="33"/>
      <c r="F21" s="32">
        <v>182582</v>
      </c>
      <c r="G21" s="32">
        <v>1414495</v>
      </c>
      <c r="H21" s="32">
        <v>417451502.06</v>
      </c>
      <c r="I21" s="32"/>
      <c r="J21" s="32">
        <v>448770</v>
      </c>
      <c r="K21" s="32">
        <v>4064266</v>
      </c>
      <c r="L21" s="32">
        <v>825153685.35000002</v>
      </c>
      <c r="M21" s="32"/>
      <c r="N21" s="32">
        <v>18279</v>
      </c>
      <c r="O21" s="32">
        <v>1533200</v>
      </c>
      <c r="P21" s="32">
        <v>536204314.23000002</v>
      </c>
      <c r="R21" s="32">
        <v>173</v>
      </c>
      <c r="S21" s="32">
        <v>2399</v>
      </c>
      <c r="T21" s="32">
        <v>669070.9800000001</v>
      </c>
    </row>
    <row r="22" spans="1:20" s="221" customFormat="1" ht="15" customHeight="1">
      <c r="A22" s="91" t="s">
        <v>203</v>
      </c>
      <c r="B22" s="33">
        <v>587530</v>
      </c>
      <c r="C22" s="33">
        <v>5139780</v>
      </c>
      <c r="D22" s="33">
        <v>1338044668.1099999</v>
      </c>
      <c r="E22" s="33"/>
      <c r="F22" s="32">
        <v>170773</v>
      </c>
      <c r="G22" s="32">
        <v>1185036</v>
      </c>
      <c r="H22" s="32">
        <v>349072386.13</v>
      </c>
      <c r="I22" s="32"/>
      <c r="J22" s="32">
        <v>406419</v>
      </c>
      <c r="K22" s="32">
        <v>3087112</v>
      </c>
      <c r="L22" s="32">
        <v>672606953.31999993</v>
      </c>
      <c r="M22" s="32"/>
      <c r="N22" s="32">
        <v>10338</v>
      </c>
      <c r="O22" s="32">
        <v>867632</v>
      </c>
      <c r="P22" s="32">
        <v>316365328.65999997</v>
      </c>
      <c r="R22" s="32">
        <v>0</v>
      </c>
      <c r="S22" s="32"/>
      <c r="T22" s="32">
        <v>373622.75</v>
      </c>
    </row>
    <row r="23" spans="1:20" s="221" customFormat="1" ht="15" customHeight="1">
      <c r="A23" s="91" t="s">
        <v>204</v>
      </c>
      <c r="B23" s="33">
        <v>255416</v>
      </c>
      <c r="C23" s="33">
        <v>2459746</v>
      </c>
      <c r="D23" s="33">
        <v>674667060.01000011</v>
      </c>
      <c r="E23" s="33"/>
      <c r="F23" s="32">
        <v>55151</v>
      </c>
      <c r="G23" s="32">
        <v>385105</v>
      </c>
      <c r="H23" s="32">
        <v>110082371.11</v>
      </c>
      <c r="I23" s="32"/>
      <c r="J23" s="32">
        <v>193409</v>
      </c>
      <c r="K23" s="32">
        <v>1498915</v>
      </c>
      <c r="L23" s="32">
        <v>331344319.05000007</v>
      </c>
      <c r="M23" s="32"/>
      <c r="N23" s="32">
        <v>6856</v>
      </c>
      <c r="O23" s="32">
        <v>575726</v>
      </c>
      <c r="P23" s="32">
        <v>233240369.84999999</v>
      </c>
      <c r="R23" s="32">
        <v>11</v>
      </c>
      <c r="S23" s="32">
        <v>59</v>
      </c>
      <c r="T23" s="32">
        <v>141337.15</v>
      </c>
    </row>
    <row r="24" spans="1:20" s="221" customFormat="1" ht="15" customHeight="1">
      <c r="A24" s="91" t="s">
        <v>34</v>
      </c>
      <c r="B24" s="33">
        <v>167977</v>
      </c>
      <c r="C24" s="33">
        <v>1692974</v>
      </c>
      <c r="D24" s="33">
        <v>464835264.82000005</v>
      </c>
      <c r="E24" s="33"/>
      <c r="F24" s="32">
        <v>35519</v>
      </c>
      <c r="G24" s="32">
        <v>246250</v>
      </c>
      <c r="H24" s="32">
        <v>74985351.670000002</v>
      </c>
      <c r="I24" s="32"/>
      <c r="J24" s="32">
        <v>127677</v>
      </c>
      <c r="K24" s="32">
        <v>1045409</v>
      </c>
      <c r="L24" s="32">
        <v>266507502.87</v>
      </c>
      <c r="M24" s="32"/>
      <c r="N24" s="32">
        <v>4781</v>
      </c>
      <c r="O24" s="32">
        <v>401315</v>
      </c>
      <c r="P24" s="32">
        <v>123342410.28</v>
      </c>
      <c r="R24" s="32">
        <v>33</v>
      </c>
      <c r="S24" s="32">
        <v>423</v>
      </c>
      <c r="T24" s="32">
        <v>168972.63</v>
      </c>
    </row>
    <row r="25" spans="1:20" s="221" customFormat="1" ht="15" customHeight="1">
      <c r="A25" s="91" t="s">
        <v>35</v>
      </c>
      <c r="B25" s="33">
        <v>80949</v>
      </c>
      <c r="C25" s="33">
        <v>833855</v>
      </c>
      <c r="D25" s="33">
        <v>228667897.03999999</v>
      </c>
      <c r="E25" s="33"/>
      <c r="F25" s="32">
        <v>13920</v>
      </c>
      <c r="G25" s="32">
        <v>107685</v>
      </c>
      <c r="H25" s="32">
        <v>39841701.340000004</v>
      </c>
      <c r="I25" s="32"/>
      <c r="J25" s="32">
        <v>64746</v>
      </c>
      <c r="K25" s="32">
        <v>534455</v>
      </c>
      <c r="L25" s="32">
        <v>126625190.19999999</v>
      </c>
      <c r="M25" s="32"/>
      <c r="N25" s="32">
        <v>2283</v>
      </c>
      <c r="O25" s="32">
        <v>191715</v>
      </c>
      <c r="P25" s="32">
        <v>62201005.5</v>
      </c>
      <c r="R25" s="32">
        <v>0</v>
      </c>
      <c r="S25" s="32"/>
      <c r="T25" s="32">
        <v>42500.1</v>
      </c>
    </row>
    <row r="26" spans="1:20" s="221" customFormat="1" ht="15" customHeight="1">
      <c r="A26" s="91" t="s">
        <v>36</v>
      </c>
      <c r="B26" s="33">
        <v>73291</v>
      </c>
      <c r="C26" s="33">
        <v>732498</v>
      </c>
      <c r="D26" s="33">
        <v>167291672.59999999</v>
      </c>
      <c r="E26" s="33"/>
      <c r="F26" s="32">
        <v>18377</v>
      </c>
      <c r="G26" s="32">
        <v>132767</v>
      </c>
      <c r="H26" s="32">
        <v>37106390.339999996</v>
      </c>
      <c r="I26" s="32"/>
      <c r="J26" s="32">
        <v>53121</v>
      </c>
      <c r="K26" s="32">
        <v>449278</v>
      </c>
      <c r="L26" s="32">
        <v>83650752.149999991</v>
      </c>
      <c r="M26" s="32"/>
      <c r="N26" s="32">
        <v>1793</v>
      </c>
      <c r="O26" s="32">
        <v>150453</v>
      </c>
      <c r="P26" s="32">
        <v>46534530.110000007</v>
      </c>
      <c r="R26" s="32">
        <v>27</v>
      </c>
      <c r="S26" s="32">
        <v>147</v>
      </c>
      <c r="T26" s="32">
        <v>34697.899999999994</v>
      </c>
    </row>
    <row r="27" spans="1:20" s="221" customFormat="1" ht="15" customHeight="1">
      <c r="A27" s="91" t="s">
        <v>37</v>
      </c>
      <c r="B27" s="33">
        <v>469768</v>
      </c>
      <c r="C27" s="33">
        <v>5397538</v>
      </c>
      <c r="D27" s="33">
        <v>1577079746.4099998</v>
      </c>
      <c r="E27" s="33"/>
      <c r="F27" s="32">
        <v>87860</v>
      </c>
      <c r="G27" s="32">
        <v>758283</v>
      </c>
      <c r="H27" s="32">
        <v>228210483.26999998</v>
      </c>
      <c r="I27" s="32"/>
      <c r="J27" s="32">
        <v>366085</v>
      </c>
      <c r="K27" s="32">
        <v>3310855</v>
      </c>
      <c r="L27" s="32">
        <v>736448514.71000004</v>
      </c>
      <c r="M27" s="32"/>
      <c r="N27" s="32">
        <v>15823</v>
      </c>
      <c r="O27" s="32">
        <v>1328400</v>
      </c>
      <c r="P27" s="32">
        <v>612420748.42999995</v>
      </c>
      <c r="R27" s="32">
        <v>167</v>
      </c>
      <c r="S27" s="32">
        <v>2117</v>
      </c>
      <c r="T27" s="32">
        <v>456564.37</v>
      </c>
    </row>
    <row r="28" spans="1:20" s="221" customFormat="1" ht="15" customHeight="1">
      <c r="A28" s="91" t="s">
        <v>38</v>
      </c>
      <c r="B28" s="33">
        <v>68875</v>
      </c>
      <c r="C28" s="33">
        <v>701828</v>
      </c>
      <c r="D28" s="33">
        <v>174518984.67000002</v>
      </c>
      <c r="E28" s="33"/>
      <c r="F28" s="32">
        <v>12698</v>
      </c>
      <c r="G28" s="32">
        <v>109237</v>
      </c>
      <c r="H28" s="32">
        <v>33738486.799999997</v>
      </c>
      <c r="I28" s="32"/>
      <c r="J28" s="32">
        <v>54305</v>
      </c>
      <c r="K28" s="32">
        <v>435654</v>
      </c>
      <c r="L28" s="32">
        <v>90710880.76000002</v>
      </c>
      <c r="M28" s="32"/>
      <c r="N28" s="32">
        <v>1872</v>
      </c>
      <c r="O28" s="32">
        <v>156937</v>
      </c>
      <c r="P28" s="32">
        <v>50069617.109999999</v>
      </c>
      <c r="R28" s="32">
        <v>3</v>
      </c>
      <c r="S28" s="32">
        <v>84</v>
      </c>
      <c r="T28" s="32">
        <v>297409.57</v>
      </c>
    </row>
    <row r="29" spans="1:20" s="221" customFormat="1" ht="15" customHeight="1">
      <c r="A29" s="91" t="s">
        <v>39</v>
      </c>
      <c r="B29" s="33">
        <v>222125</v>
      </c>
      <c r="C29" s="33">
        <v>2147677</v>
      </c>
      <c r="D29" s="33">
        <v>544770930.93999994</v>
      </c>
      <c r="E29" s="33"/>
      <c r="F29" s="32">
        <v>48372</v>
      </c>
      <c r="G29" s="32">
        <v>359606</v>
      </c>
      <c r="H29" s="32">
        <v>105523224.70999999</v>
      </c>
      <c r="I29" s="32"/>
      <c r="J29" s="32">
        <v>168534</v>
      </c>
      <c r="K29" s="32">
        <v>1349867</v>
      </c>
      <c r="L29" s="32">
        <v>295277067.44999999</v>
      </c>
      <c r="M29" s="32"/>
      <c r="N29" s="32">
        <v>5219</v>
      </c>
      <c r="O29" s="32">
        <v>438204</v>
      </c>
      <c r="P29" s="32">
        <v>143970638.77999997</v>
      </c>
      <c r="R29" s="32">
        <v>27</v>
      </c>
      <c r="S29" s="32">
        <v>585</v>
      </c>
      <c r="T29" s="32">
        <v>131403.70000000001</v>
      </c>
    </row>
    <row r="30" spans="1:20" s="221" customFormat="1" ht="15" customHeight="1">
      <c r="A30" s="91" t="s">
        <v>40</v>
      </c>
      <c r="B30" s="33">
        <v>199908</v>
      </c>
      <c r="C30" s="33">
        <v>2091915</v>
      </c>
      <c r="D30" s="33">
        <v>662881429.91999996</v>
      </c>
      <c r="E30" s="33"/>
      <c r="F30" s="32">
        <v>34960</v>
      </c>
      <c r="G30" s="32">
        <v>285509</v>
      </c>
      <c r="H30" s="32">
        <v>91739920.700000003</v>
      </c>
      <c r="I30" s="32"/>
      <c r="J30" s="32">
        <v>158386</v>
      </c>
      <c r="K30" s="32">
        <v>1255557</v>
      </c>
      <c r="L30" s="32">
        <v>326813945.66000003</v>
      </c>
      <c r="M30" s="32"/>
      <c r="N30" s="32">
        <v>6562</v>
      </c>
      <c r="O30" s="32">
        <v>550849</v>
      </c>
      <c r="P30" s="32">
        <v>244327563.55999997</v>
      </c>
      <c r="R30" s="32">
        <v>37</v>
      </c>
      <c r="S30" s="32">
        <v>570</v>
      </c>
      <c r="T30" s="32">
        <v>429249.28000000003</v>
      </c>
    </row>
    <row r="31" spans="1:20" s="221" customFormat="1" ht="15" customHeight="1">
      <c r="A31" s="91" t="s">
        <v>41</v>
      </c>
      <c r="B31" s="33">
        <v>126228</v>
      </c>
      <c r="C31" s="33">
        <v>1325299</v>
      </c>
      <c r="D31" s="33">
        <v>298426349.67000002</v>
      </c>
      <c r="E31" s="33"/>
      <c r="F31" s="32">
        <v>25101</v>
      </c>
      <c r="G31" s="32">
        <v>197517</v>
      </c>
      <c r="H31" s="32">
        <v>54212121.769999996</v>
      </c>
      <c r="I31" s="32"/>
      <c r="J31" s="32">
        <v>97340</v>
      </c>
      <c r="K31" s="32">
        <v>809739</v>
      </c>
      <c r="L31" s="32">
        <v>141671672.85000002</v>
      </c>
      <c r="M31" s="32"/>
      <c r="N31" s="32">
        <v>3787</v>
      </c>
      <c r="O31" s="32">
        <v>318043</v>
      </c>
      <c r="P31" s="32">
        <v>102542555.05</v>
      </c>
      <c r="R31" s="32">
        <v>1</v>
      </c>
      <c r="S31" s="32">
        <v>4</v>
      </c>
      <c r="T31" s="32">
        <v>65764.25</v>
      </c>
    </row>
    <row r="32" spans="1:20" s="221" customFormat="1" ht="15" customHeight="1">
      <c r="A32" s="91" t="s">
        <v>42</v>
      </c>
      <c r="B32" s="33">
        <v>185225</v>
      </c>
      <c r="C32" s="33">
        <v>2110256</v>
      </c>
      <c r="D32" s="33">
        <v>603429150.46000004</v>
      </c>
      <c r="E32" s="33"/>
      <c r="F32" s="32">
        <v>47060</v>
      </c>
      <c r="G32" s="32">
        <v>422090</v>
      </c>
      <c r="H32" s="32">
        <v>139640773.25</v>
      </c>
      <c r="I32" s="32"/>
      <c r="J32" s="32">
        <v>132727</v>
      </c>
      <c r="K32" s="32">
        <v>1231636</v>
      </c>
      <c r="L32" s="32">
        <v>290016102.11000001</v>
      </c>
      <c r="M32" s="32"/>
      <c r="N32" s="32">
        <v>5438</v>
      </c>
      <c r="O32" s="32">
        <v>456530</v>
      </c>
      <c r="P32" s="32">
        <v>173772275.09999996</v>
      </c>
      <c r="R32" s="32">
        <v>12</v>
      </c>
      <c r="S32" s="32">
        <v>251</v>
      </c>
      <c r="T32" s="32">
        <v>240637.92</v>
      </c>
    </row>
    <row r="33" spans="1:20" s="221" customFormat="1" ht="15" customHeight="1">
      <c r="A33" s="91" t="s">
        <v>43</v>
      </c>
      <c r="B33" s="33">
        <v>217876</v>
      </c>
      <c r="C33" s="33">
        <v>2444184</v>
      </c>
      <c r="D33" s="33">
        <v>560484499.4000001</v>
      </c>
      <c r="E33" s="33"/>
      <c r="F33" s="32">
        <v>59081</v>
      </c>
      <c r="G33" s="32">
        <v>513520</v>
      </c>
      <c r="H33" s="32">
        <v>136459316.94</v>
      </c>
      <c r="I33" s="32"/>
      <c r="J33" s="32">
        <v>152232</v>
      </c>
      <c r="K33" s="32">
        <v>1379621</v>
      </c>
      <c r="L33" s="32">
        <v>256389498.13000003</v>
      </c>
      <c r="M33" s="32"/>
      <c r="N33" s="32">
        <v>6563</v>
      </c>
      <c r="O33" s="32">
        <v>551043</v>
      </c>
      <c r="P33" s="32">
        <v>167635684.32999998</v>
      </c>
      <c r="R33" s="32">
        <v>48</v>
      </c>
      <c r="S33" s="32">
        <v>613</v>
      </c>
      <c r="T33" s="32">
        <v>129229.7</v>
      </c>
    </row>
    <row r="34" spans="1:20" s="221" customFormat="1" ht="15" customHeight="1">
      <c r="A34" s="91" t="s">
        <v>44</v>
      </c>
      <c r="B34" s="33">
        <v>264150</v>
      </c>
      <c r="C34" s="33">
        <v>2876217</v>
      </c>
      <c r="D34" s="33">
        <v>714746041.61000001</v>
      </c>
      <c r="E34" s="33"/>
      <c r="F34" s="32">
        <v>74954</v>
      </c>
      <c r="G34" s="32">
        <v>628130</v>
      </c>
      <c r="H34" s="32">
        <v>178275356.23000002</v>
      </c>
      <c r="I34" s="32"/>
      <c r="J34" s="32">
        <v>182103</v>
      </c>
      <c r="K34" s="32">
        <v>1652454</v>
      </c>
      <c r="L34" s="32">
        <v>336126356.88</v>
      </c>
      <c r="M34" s="32"/>
      <c r="N34" s="32">
        <v>7093</v>
      </c>
      <c r="O34" s="32">
        <v>595633</v>
      </c>
      <c r="P34" s="32">
        <v>200344328.5</v>
      </c>
      <c r="R34" s="32">
        <v>143</v>
      </c>
      <c r="S34" s="32">
        <v>2795</v>
      </c>
      <c r="T34" s="32">
        <v>353213.19</v>
      </c>
    </row>
    <row r="35" spans="1:20" s="221" customFormat="1" ht="15" customHeight="1">
      <c r="A35" s="91" t="s">
        <v>45</v>
      </c>
      <c r="B35" s="33">
        <v>67076</v>
      </c>
      <c r="C35" s="33">
        <v>658381</v>
      </c>
      <c r="D35" s="33">
        <v>165469445.31</v>
      </c>
      <c r="E35" s="33"/>
      <c r="F35" s="32">
        <v>13507</v>
      </c>
      <c r="G35" s="32">
        <v>115456</v>
      </c>
      <c r="H35" s="32">
        <v>35298165.480000004</v>
      </c>
      <c r="I35" s="32"/>
      <c r="J35" s="32">
        <v>51757</v>
      </c>
      <c r="K35" s="32">
        <v>390730</v>
      </c>
      <c r="L35" s="32">
        <v>81905269.310000002</v>
      </c>
      <c r="M35" s="32"/>
      <c r="N35" s="32">
        <v>1812</v>
      </c>
      <c r="O35" s="32">
        <v>152195</v>
      </c>
      <c r="P35" s="32">
        <v>48266010.520000003</v>
      </c>
      <c r="R35" s="32">
        <v>3</v>
      </c>
      <c r="S35" s="32">
        <v>56</v>
      </c>
      <c r="T35" s="32">
        <v>23930.25</v>
      </c>
    </row>
    <row r="36" spans="1:20" s="221" customFormat="1" ht="15" customHeight="1">
      <c r="A36" s="91" t="s">
        <v>46</v>
      </c>
      <c r="B36" s="33">
        <v>288579</v>
      </c>
      <c r="C36" s="33">
        <v>3368583</v>
      </c>
      <c r="D36" s="33">
        <v>956849200.69000006</v>
      </c>
      <c r="E36" s="33"/>
      <c r="F36" s="32">
        <v>54645</v>
      </c>
      <c r="G36" s="32">
        <v>474685</v>
      </c>
      <c r="H36" s="32">
        <v>155220123.11000001</v>
      </c>
      <c r="I36" s="32"/>
      <c r="J36" s="32">
        <v>224787</v>
      </c>
      <c r="K36" s="32">
        <v>2127223</v>
      </c>
      <c r="L36" s="32">
        <v>519969203.35000002</v>
      </c>
      <c r="M36" s="32"/>
      <c r="N36" s="32">
        <v>9147</v>
      </c>
      <c r="O36" s="32">
        <v>766675</v>
      </c>
      <c r="P36" s="32">
        <v>281659874.23000002</v>
      </c>
      <c r="R36" s="32">
        <v>8</v>
      </c>
      <c r="S36" s="32">
        <v>67</v>
      </c>
      <c r="T36" s="32">
        <v>892607.54999999993</v>
      </c>
    </row>
    <row r="37" spans="1:20" s="221" customFormat="1" ht="15" customHeight="1">
      <c r="A37" s="91" t="s">
        <v>47</v>
      </c>
      <c r="B37" s="33">
        <v>37107</v>
      </c>
      <c r="C37" s="33">
        <v>393878</v>
      </c>
      <c r="D37" s="33">
        <v>91985339.580000013</v>
      </c>
      <c r="E37" s="33"/>
      <c r="F37" s="32">
        <v>5427</v>
      </c>
      <c r="G37" s="32">
        <v>43940</v>
      </c>
      <c r="H37" s="32">
        <v>12628032.15</v>
      </c>
      <c r="I37" s="32"/>
      <c r="J37" s="32">
        <v>30258</v>
      </c>
      <c r="K37" s="32">
        <v>230509</v>
      </c>
      <c r="L37" s="32">
        <v>44146098.95000001</v>
      </c>
      <c r="M37" s="32"/>
      <c r="N37" s="32">
        <v>1422</v>
      </c>
      <c r="O37" s="32">
        <v>119429</v>
      </c>
      <c r="P37" s="32">
        <v>35211208.480000004</v>
      </c>
      <c r="R37" s="32">
        <v>0</v>
      </c>
      <c r="S37" s="32"/>
      <c r="T37" s="32">
        <v>0</v>
      </c>
    </row>
    <row r="38" spans="1:20" s="221" customFormat="1" ht="15" customHeight="1">
      <c r="A38" s="91" t="s">
        <v>48</v>
      </c>
      <c r="B38" s="33">
        <v>134690</v>
      </c>
      <c r="C38" s="33">
        <v>1359420</v>
      </c>
      <c r="D38" s="33">
        <v>370156414.56</v>
      </c>
      <c r="E38" s="33"/>
      <c r="F38" s="32">
        <v>24312</v>
      </c>
      <c r="G38" s="32">
        <v>194161</v>
      </c>
      <c r="H38" s="32">
        <v>73008017.280000001</v>
      </c>
      <c r="I38" s="32"/>
      <c r="J38" s="32">
        <v>107016</v>
      </c>
      <c r="K38" s="32">
        <v>882923</v>
      </c>
      <c r="L38" s="32">
        <v>208516210.95999998</v>
      </c>
      <c r="M38" s="32"/>
      <c r="N38" s="32">
        <v>3362</v>
      </c>
      <c r="O38" s="32">
        <v>282336</v>
      </c>
      <c r="P38" s="32">
        <v>88632186.319999993</v>
      </c>
      <c r="R38" s="32">
        <v>22</v>
      </c>
      <c r="S38" s="32">
        <v>491</v>
      </c>
      <c r="T38" s="32">
        <v>293333.32999999996</v>
      </c>
    </row>
    <row r="39" spans="1:20" s="221" customFormat="1" ht="15" customHeight="1">
      <c r="A39" s="91" t="s">
        <v>49</v>
      </c>
      <c r="B39" s="33">
        <v>101327</v>
      </c>
      <c r="C39" s="33">
        <v>991593</v>
      </c>
      <c r="D39" s="33">
        <v>280694837.25</v>
      </c>
      <c r="E39" s="33"/>
      <c r="F39" s="32">
        <v>18779</v>
      </c>
      <c r="G39" s="32">
        <v>175756</v>
      </c>
      <c r="H39" s="32">
        <v>68207271.189999998</v>
      </c>
      <c r="I39" s="32"/>
      <c r="J39" s="32">
        <v>80600</v>
      </c>
      <c r="K39" s="32">
        <v>652260</v>
      </c>
      <c r="L39" s="32">
        <v>162706682.44</v>
      </c>
      <c r="M39" s="32"/>
      <c r="N39" s="32">
        <v>1948</v>
      </c>
      <c r="O39" s="32">
        <v>163577</v>
      </c>
      <c r="P39" s="32">
        <v>49780883.620000005</v>
      </c>
      <c r="R39" s="32">
        <v>18</v>
      </c>
      <c r="S39" s="32">
        <v>357</v>
      </c>
      <c r="T39" s="32">
        <v>64817.82</v>
      </c>
    </row>
    <row r="40" spans="1:20" s="221" customFormat="1" ht="15" customHeight="1">
      <c r="A40" s="91" t="s">
        <v>50</v>
      </c>
      <c r="B40" s="33">
        <v>112215</v>
      </c>
      <c r="C40" s="33">
        <v>1141958</v>
      </c>
      <c r="D40" s="33">
        <v>251501555.24000004</v>
      </c>
      <c r="E40" s="33"/>
      <c r="F40" s="32">
        <v>19763</v>
      </c>
      <c r="G40" s="32">
        <v>155745</v>
      </c>
      <c r="H40" s="32">
        <v>38155712.480000004</v>
      </c>
      <c r="I40" s="32"/>
      <c r="J40" s="32">
        <v>89519</v>
      </c>
      <c r="K40" s="32">
        <v>740016</v>
      </c>
      <c r="L40" s="32">
        <v>137396778.48000002</v>
      </c>
      <c r="M40" s="32"/>
      <c r="N40" s="32">
        <v>2933</v>
      </c>
      <c r="O40" s="32">
        <v>246197</v>
      </c>
      <c r="P40" s="32">
        <v>75949064.280000001</v>
      </c>
      <c r="R40" s="32">
        <v>90</v>
      </c>
      <c r="S40" s="32">
        <v>1340</v>
      </c>
      <c r="T40" s="32">
        <v>98650.77</v>
      </c>
    </row>
    <row r="41" spans="1:20" s="221" customFormat="1" ht="15" customHeight="1">
      <c r="A41" s="91" t="s">
        <v>51</v>
      </c>
      <c r="B41" s="33">
        <v>75342</v>
      </c>
      <c r="C41" s="33">
        <v>847910</v>
      </c>
      <c r="D41" s="33">
        <v>220985764.82999998</v>
      </c>
      <c r="E41" s="33"/>
      <c r="F41" s="32">
        <v>19705</v>
      </c>
      <c r="G41" s="32">
        <v>162572</v>
      </c>
      <c r="H41" s="32">
        <v>50144005.159999996</v>
      </c>
      <c r="I41" s="32"/>
      <c r="J41" s="32">
        <v>53281</v>
      </c>
      <c r="K41" s="32">
        <v>487659</v>
      </c>
      <c r="L41" s="32">
        <v>108840705.19</v>
      </c>
      <c r="M41" s="32"/>
      <c r="N41" s="32">
        <v>2356</v>
      </c>
      <c r="O41" s="32">
        <v>197679</v>
      </c>
      <c r="P41" s="32">
        <v>62001054.480000004</v>
      </c>
      <c r="R41" s="32">
        <v>1</v>
      </c>
      <c r="S41" s="32">
        <v>28</v>
      </c>
      <c r="T41" s="32">
        <v>42539.1</v>
      </c>
    </row>
    <row r="42" spans="1:20" s="222" customFormat="1" ht="15" customHeight="1" thickBot="1">
      <c r="A42" s="328"/>
      <c r="B42" s="329"/>
      <c r="C42" s="329"/>
      <c r="D42" s="329"/>
      <c r="E42" s="329"/>
      <c r="F42" s="330"/>
      <c r="G42" s="330"/>
      <c r="H42" s="330"/>
      <c r="I42" s="330"/>
      <c r="J42" s="330"/>
      <c r="K42" s="330"/>
      <c r="L42" s="329"/>
      <c r="M42" s="331"/>
      <c r="N42" s="331"/>
      <c r="O42" s="331"/>
      <c r="P42" s="331"/>
      <c r="Q42" s="331"/>
      <c r="R42" s="331"/>
      <c r="S42" s="331"/>
      <c r="T42" s="331"/>
    </row>
    <row r="43" spans="1:20" s="222" customFormat="1">
      <c r="A43" s="414" t="s">
        <v>347</v>
      </c>
      <c r="B43" s="414"/>
      <c r="C43" s="414"/>
      <c r="D43" s="414"/>
      <c r="E43" s="414"/>
      <c r="F43" s="414"/>
      <c r="G43" s="414"/>
      <c r="H43" s="414"/>
      <c r="I43" s="414"/>
      <c r="J43" s="414"/>
      <c r="K43" s="414"/>
      <c r="L43" s="414"/>
      <c r="M43" s="414"/>
      <c r="N43" s="414"/>
      <c r="O43" s="414"/>
      <c r="P43" s="414"/>
      <c r="Q43" s="414"/>
      <c r="R43" s="414"/>
      <c r="S43" s="414"/>
      <c r="T43" s="414"/>
    </row>
    <row r="44" spans="1:20" ht="15" customHeight="1">
      <c r="A44" s="299" t="s">
        <v>16</v>
      </c>
      <c r="D44" s="35"/>
      <c r="E44" s="35"/>
    </row>
    <row r="45" spans="1:20" ht="15" customHeight="1">
      <c r="A45" s="35" t="s">
        <v>283</v>
      </c>
      <c r="D45" s="35"/>
      <c r="E45" s="35"/>
    </row>
    <row r="46" spans="1:20" ht="15" customHeight="1">
      <c r="A46" s="413" t="s">
        <v>282</v>
      </c>
      <c r="B46" s="413"/>
      <c r="C46" s="413"/>
      <c r="D46" s="413"/>
      <c r="E46" s="413"/>
      <c r="F46" s="413"/>
      <c r="G46" s="413"/>
      <c r="H46" s="413"/>
      <c r="I46" s="413"/>
      <c r="J46" s="413"/>
      <c r="K46" s="413"/>
      <c r="L46" s="413"/>
      <c r="M46" s="413"/>
      <c r="N46" s="413"/>
      <c r="O46" s="413"/>
    </row>
    <row r="47" spans="1:20">
      <c r="A47" s="324" t="s">
        <v>315</v>
      </c>
    </row>
    <row r="48" spans="1:20">
      <c r="A48" s="324" t="s">
        <v>285</v>
      </c>
    </row>
    <row r="49" spans="1:15">
      <c r="A49" s="299"/>
    </row>
    <row r="50" spans="1:15">
      <c r="A50" s="299"/>
    </row>
    <row r="52" spans="1:15">
      <c r="B52" s="332"/>
      <c r="C52" s="332"/>
      <c r="D52" s="332"/>
      <c r="E52" s="332"/>
      <c r="F52" s="332"/>
      <c r="G52" s="332"/>
      <c r="H52" s="332"/>
      <c r="I52" s="332"/>
      <c r="J52" s="332"/>
      <c r="K52" s="332"/>
      <c r="L52" s="332"/>
      <c r="M52" s="332"/>
      <c r="N52" s="332"/>
      <c r="O52" s="332"/>
    </row>
    <row r="53" spans="1:15">
      <c r="A53" s="411"/>
      <c r="B53" s="411"/>
      <c r="C53" s="411"/>
      <c r="D53" s="411"/>
      <c r="E53" s="411"/>
      <c r="F53" s="411"/>
      <c r="G53" s="411"/>
      <c r="H53" s="411"/>
      <c r="I53" s="411"/>
      <c r="J53" s="411"/>
      <c r="K53" s="411"/>
      <c r="L53" s="411"/>
      <c r="M53" s="411"/>
      <c r="N53" s="411"/>
      <c r="O53" s="411"/>
    </row>
  </sheetData>
  <mergeCells count="11">
    <mergeCell ref="A2:T2"/>
    <mergeCell ref="R4:T4"/>
    <mergeCell ref="A53:O53"/>
    <mergeCell ref="A3:P3"/>
    <mergeCell ref="B4:D4"/>
    <mergeCell ref="F4:H4"/>
    <mergeCell ref="J4:L4"/>
    <mergeCell ref="N4:P4"/>
    <mergeCell ref="A46:O46"/>
    <mergeCell ref="A4:A5"/>
    <mergeCell ref="A43:T43"/>
  </mergeCells>
  <phoneticPr fontId="0" type="noConversion"/>
  <hyperlinks>
    <hyperlink ref="A1" location="Índice!A1" display="Regresar" xr:uid="{00000000-0004-0000-0500-000000000000}"/>
  </hyperlinks>
  <printOptions horizontalCentered="1"/>
  <pageMargins left="0.27559055118110237" right="0.27559055118110237" top="0.39370078740157483" bottom="0" header="0" footer="0"/>
  <pageSetup scale="8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codeName="Hoja7">
    <pageSetUpPr fitToPage="1"/>
  </sheetPr>
  <dimension ref="A1:AB48"/>
  <sheetViews>
    <sheetView showGridLines="0" showZeros="0" zoomScale="85" zoomScaleNormal="85" zoomScaleSheetLayoutView="49" workbookViewId="0">
      <selection activeCell="F26" sqref="F26"/>
    </sheetView>
  </sheetViews>
  <sheetFormatPr baseColWidth="10" defaultColWidth="4.5546875" defaultRowHeight="12.75"/>
  <cols>
    <col min="1" max="1" width="19.77734375" style="129" customWidth="1"/>
    <col min="2" max="2" width="10.88671875" style="129" customWidth="1"/>
    <col min="3" max="3" width="11.6640625" style="129" customWidth="1"/>
    <col min="4" max="4" width="2.44140625" style="129" customWidth="1"/>
    <col min="5" max="5" width="10.33203125" style="129" customWidth="1"/>
    <col min="6" max="6" width="12.109375" style="129" customWidth="1"/>
    <col min="7" max="7" width="1.88671875" style="129" customWidth="1"/>
    <col min="8" max="8" width="9.6640625" style="129" customWidth="1"/>
    <col min="9" max="9" width="11.109375" style="129" customWidth="1"/>
    <col min="10" max="10" width="1.77734375" style="129" customWidth="1"/>
    <col min="11" max="11" width="10.5546875" style="129" customWidth="1"/>
    <col min="12" max="12" width="12.33203125" style="129" customWidth="1"/>
    <col min="13" max="13" width="1.6640625" style="129" customWidth="1"/>
    <col min="14" max="14" width="9.77734375" style="129" customWidth="1"/>
    <col min="15" max="15" width="12.6640625" style="129" customWidth="1"/>
    <col min="16" max="16" width="1.6640625" style="129" customWidth="1"/>
    <col min="17" max="17" width="11.21875" style="129" customWidth="1"/>
    <col min="18" max="18" width="11.44140625" style="129" customWidth="1"/>
    <col min="19" max="19" width="1.88671875" style="129" customWidth="1"/>
    <col min="20" max="20" width="9.88671875" style="129" customWidth="1"/>
    <col min="21" max="21" width="10.77734375" style="129" bestFit="1" customWidth="1"/>
    <col min="22" max="22" width="1.77734375" style="129" customWidth="1"/>
    <col min="23" max="23" width="10.6640625" style="129" customWidth="1"/>
    <col min="24" max="24" width="11.33203125" style="129" customWidth="1"/>
    <col min="25" max="25" width="1.6640625" style="129" customWidth="1"/>
    <col min="26" max="26" width="10" style="129" customWidth="1"/>
    <col min="27" max="27" width="8.77734375" style="129" customWidth="1"/>
    <col min="28" max="28" width="4.44140625" style="129" customWidth="1"/>
    <col min="29" max="16384" width="4.5546875" style="129"/>
  </cols>
  <sheetData>
    <row r="1" spans="1:28" ht="15">
      <c r="A1" s="371" t="s">
        <v>134</v>
      </c>
    </row>
    <row r="2" spans="1:28" ht="12.75" customHeight="1">
      <c r="A2" s="416" t="s">
        <v>174</v>
      </c>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333"/>
    </row>
    <row r="3" spans="1:28" ht="22.5" customHeight="1" thickBot="1">
      <c r="A3" s="417" t="s">
        <v>253</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334"/>
    </row>
    <row r="4" spans="1:28" s="119" customFormat="1" ht="15" customHeight="1" thickBot="1">
      <c r="A4" s="418" t="s">
        <v>233</v>
      </c>
      <c r="B4" s="421" t="s">
        <v>98</v>
      </c>
      <c r="C4" s="421"/>
      <c r="D4" s="311"/>
      <c r="E4" s="421" t="s">
        <v>109</v>
      </c>
      <c r="F4" s="421"/>
      <c r="G4" s="421"/>
      <c r="H4" s="421"/>
      <c r="I4" s="421"/>
      <c r="J4" s="421"/>
      <c r="K4" s="421"/>
      <c r="L4" s="421"/>
      <c r="M4" s="421"/>
      <c r="N4" s="421"/>
      <c r="O4" s="421"/>
      <c r="P4" s="7"/>
      <c r="Q4" s="421" t="s">
        <v>200</v>
      </c>
      <c r="R4" s="421"/>
      <c r="S4" s="421"/>
      <c r="T4" s="421"/>
      <c r="U4" s="421"/>
      <c r="V4" s="421"/>
      <c r="W4" s="421"/>
      <c r="X4" s="421"/>
      <c r="Y4" s="421"/>
      <c r="Z4" s="421"/>
      <c r="AA4" s="421"/>
      <c r="AB4" s="311"/>
    </row>
    <row r="5" spans="1:28" s="119" customFormat="1" ht="15" customHeight="1" thickBot="1">
      <c r="A5" s="419"/>
      <c r="B5" s="418" t="s">
        <v>92</v>
      </c>
      <c r="C5" s="418" t="s">
        <v>94</v>
      </c>
      <c r="D5" s="303"/>
      <c r="E5" s="415" t="s">
        <v>93</v>
      </c>
      <c r="F5" s="415"/>
      <c r="G5" s="303"/>
      <c r="H5" s="415" t="s">
        <v>95</v>
      </c>
      <c r="I5" s="415"/>
      <c r="J5" s="303"/>
      <c r="K5" s="415" t="s">
        <v>96</v>
      </c>
      <c r="L5" s="415"/>
      <c r="M5" s="303"/>
      <c r="N5" s="407" t="s">
        <v>97</v>
      </c>
      <c r="O5" s="407"/>
      <c r="P5" s="303"/>
      <c r="Q5" s="415" t="s">
        <v>93</v>
      </c>
      <c r="R5" s="415"/>
      <c r="S5" s="303"/>
      <c r="T5" s="415" t="s">
        <v>95</v>
      </c>
      <c r="U5" s="415"/>
      <c r="V5" s="300"/>
      <c r="W5" s="415" t="s">
        <v>96</v>
      </c>
      <c r="X5" s="415"/>
      <c r="Y5" s="300"/>
      <c r="Z5" s="415" t="s">
        <v>97</v>
      </c>
      <c r="AA5" s="415"/>
      <c r="AB5" s="303"/>
    </row>
    <row r="6" spans="1:28" s="119" customFormat="1" ht="15" customHeight="1" thickBot="1">
      <c r="A6" s="420"/>
      <c r="B6" s="420"/>
      <c r="C6" s="420"/>
      <c r="D6" s="303"/>
      <c r="E6" s="302" t="s">
        <v>92</v>
      </c>
      <c r="F6" s="302" t="s">
        <v>94</v>
      </c>
      <c r="G6" s="311"/>
      <c r="H6" s="302" t="s">
        <v>92</v>
      </c>
      <c r="I6" s="302" t="s">
        <v>94</v>
      </c>
      <c r="J6" s="311"/>
      <c r="K6" s="302" t="s">
        <v>280</v>
      </c>
      <c r="L6" s="302" t="s">
        <v>281</v>
      </c>
      <c r="M6" s="311"/>
      <c r="N6" s="302" t="s">
        <v>92</v>
      </c>
      <c r="O6" s="302" t="s">
        <v>94</v>
      </c>
      <c r="P6" s="311"/>
      <c r="Q6" s="302" t="s">
        <v>92</v>
      </c>
      <c r="R6" s="302" t="s">
        <v>94</v>
      </c>
      <c r="S6" s="311"/>
      <c r="T6" s="302" t="s">
        <v>92</v>
      </c>
      <c r="U6" s="302" t="s">
        <v>94</v>
      </c>
      <c r="V6" s="311"/>
      <c r="W6" s="302" t="s">
        <v>92</v>
      </c>
      <c r="X6" s="302" t="s">
        <v>94</v>
      </c>
      <c r="Y6" s="311"/>
      <c r="Z6" s="302" t="s">
        <v>92</v>
      </c>
      <c r="AA6" s="302" t="s">
        <v>94</v>
      </c>
      <c r="AB6" s="311"/>
    </row>
    <row r="7" spans="1:28" s="119" customFormat="1" ht="15" customHeight="1">
      <c r="A7" s="122"/>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row>
    <row r="8" spans="1:28" s="126" customFormat="1" ht="15" customHeight="1">
      <c r="A8" s="124" t="s">
        <v>98</v>
      </c>
      <c r="B8" s="125">
        <f>SUM(B9:B43)</f>
        <v>7090309</v>
      </c>
      <c r="C8" s="125">
        <f>SUM(C9:C43)</f>
        <v>73929250</v>
      </c>
      <c r="D8" s="125"/>
      <c r="E8" s="125">
        <f>SUM(E9:E43)</f>
        <v>2686728</v>
      </c>
      <c r="F8" s="125">
        <f>SUM(F9:F43)</f>
        <v>32540630</v>
      </c>
      <c r="G8" s="125"/>
      <c r="H8" s="125">
        <f>SUM(H9:H43)</f>
        <v>397363</v>
      </c>
      <c r="I8" s="125">
        <f>SUM(I9:I43)</f>
        <v>1408442</v>
      </c>
      <c r="J8" s="125"/>
      <c r="K8" s="125">
        <f>SUM(K9:K43)</f>
        <v>2091563</v>
      </c>
      <c r="L8" s="125">
        <f>SUM(L9:L43)</f>
        <v>14522768</v>
      </c>
      <c r="M8" s="125"/>
      <c r="N8" s="125">
        <f>SUM(N9:N43)</f>
        <v>197802</v>
      </c>
      <c r="O8" s="125">
        <f>SUM(O9:O43)</f>
        <v>16609420</v>
      </c>
      <c r="P8" s="125"/>
      <c r="Q8" s="125">
        <f>SUM(Q9:Q43)</f>
        <v>4403581</v>
      </c>
      <c r="R8" s="125">
        <f>SUM(R9:R43)</f>
        <v>41388620</v>
      </c>
      <c r="S8" s="125"/>
      <c r="T8" s="125">
        <f>SUM(T9:T43)</f>
        <v>1227549</v>
      </c>
      <c r="U8" s="125">
        <f>SUM(U9:U43)</f>
        <v>11154793</v>
      </c>
      <c r="V8" s="125"/>
      <c r="W8" s="125">
        <f>SUM(W9:W43)</f>
        <v>3175917</v>
      </c>
      <c r="X8" s="125">
        <f>SUM(X9:X43)</f>
        <v>30232778</v>
      </c>
      <c r="Y8" s="125"/>
      <c r="Z8" s="125">
        <f>SUM(Z9:Z43)</f>
        <v>115</v>
      </c>
      <c r="AA8" s="125">
        <f>SUM(AA9:AA43)</f>
        <v>1049</v>
      </c>
      <c r="AB8" s="125"/>
    </row>
    <row r="9" spans="1:28" s="119" customFormat="1" ht="15" customHeight="1">
      <c r="A9" s="264" t="s">
        <v>21</v>
      </c>
      <c r="B9" s="115">
        <f>E9+Q9</f>
        <v>101149</v>
      </c>
      <c r="C9" s="115">
        <f t="shared" ref="C9:C43" si="0">F9+R9</f>
        <v>1183435</v>
      </c>
      <c r="D9" s="115"/>
      <c r="E9" s="115">
        <f>H9+K9+N9</f>
        <v>32051</v>
      </c>
      <c r="F9" s="115">
        <f t="shared" ref="F9" si="1">I9+L9+O9</f>
        <v>497440</v>
      </c>
      <c r="G9" s="115"/>
      <c r="H9" s="115">
        <v>7428</v>
      </c>
      <c r="I9" s="115">
        <v>26318</v>
      </c>
      <c r="J9" s="115"/>
      <c r="K9" s="116">
        <v>20950</v>
      </c>
      <c r="L9" s="116">
        <v>162765</v>
      </c>
      <c r="M9" s="116"/>
      <c r="N9" s="116">
        <v>3673</v>
      </c>
      <c r="O9" s="115">
        <v>308357</v>
      </c>
      <c r="P9" s="115"/>
      <c r="Q9" s="115">
        <f>T9+W9+Z9</f>
        <v>69098</v>
      </c>
      <c r="R9" s="115">
        <f t="shared" ref="R9:R43" si="2">U9+X9+AA9</f>
        <v>685995</v>
      </c>
      <c r="S9" s="115"/>
      <c r="T9" s="115">
        <f>X.4!F7-X.5!H9</f>
        <v>19447</v>
      </c>
      <c r="U9" s="115">
        <f>X.4!G7-X.5!I9</f>
        <v>174637</v>
      </c>
      <c r="V9" s="115"/>
      <c r="W9" s="115">
        <f>X.4!J7-K9</f>
        <v>49651</v>
      </c>
      <c r="X9" s="115">
        <f>X.4!K7-L9</f>
        <v>511358</v>
      </c>
      <c r="Y9" s="115"/>
      <c r="Z9" s="115">
        <f>X.4!N7-X.5!N9</f>
        <v>0</v>
      </c>
      <c r="AA9" s="115">
        <f>X.4!O7-X.5!O9</f>
        <v>0</v>
      </c>
      <c r="AB9" s="115"/>
    </row>
    <row r="10" spans="1:28" s="119" customFormat="1" ht="15" customHeight="1">
      <c r="A10" s="264" t="s">
        <v>22</v>
      </c>
      <c r="B10" s="115">
        <f t="shared" ref="B10:B43" si="3">E10+Q10</f>
        <v>405613</v>
      </c>
      <c r="C10" s="115">
        <f t="shared" si="0"/>
        <v>3988155</v>
      </c>
      <c r="D10" s="115"/>
      <c r="E10" s="115">
        <f t="shared" ref="E10:E43" si="4">H10+K10+N10</f>
        <v>151062</v>
      </c>
      <c r="F10" s="115">
        <f t="shared" ref="F10:F43" si="5">I10+L10+O10</f>
        <v>1839214</v>
      </c>
      <c r="G10" s="115"/>
      <c r="H10" s="115">
        <v>22734</v>
      </c>
      <c r="I10" s="115">
        <v>67585</v>
      </c>
      <c r="J10" s="115"/>
      <c r="K10" s="116">
        <v>115893</v>
      </c>
      <c r="L10" s="116">
        <v>727322</v>
      </c>
      <c r="M10" s="116"/>
      <c r="N10" s="116">
        <v>12435</v>
      </c>
      <c r="O10" s="115">
        <v>1044307</v>
      </c>
      <c r="P10" s="115"/>
      <c r="Q10" s="115">
        <f t="shared" ref="Q10:Q43" si="6">T10+W10+Z10</f>
        <v>254551</v>
      </c>
      <c r="R10" s="115">
        <f t="shared" si="2"/>
        <v>2148941</v>
      </c>
      <c r="S10" s="115"/>
      <c r="T10" s="115">
        <f>X.4!F8-X.5!H10</f>
        <v>74103</v>
      </c>
      <c r="U10" s="115">
        <f>X.4!G8-X.5!I10</f>
        <v>568223</v>
      </c>
      <c r="V10" s="115"/>
      <c r="W10" s="115">
        <f>X.4!J8-K10</f>
        <v>180426</v>
      </c>
      <c r="X10" s="115">
        <f>X.4!K8-L10</f>
        <v>1580538</v>
      </c>
      <c r="Y10" s="115"/>
      <c r="Z10" s="115">
        <f>X.4!N8-X.5!N10</f>
        <v>22</v>
      </c>
      <c r="AA10" s="115">
        <f>X.4!O8-X.5!O10</f>
        <v>180</v>
      </c>
      <c r="AB10" s="115"/>
    </row>
    <row r="11" spans="1:28" s="119" customFormat="1" ht="15" customHeight="1">
      <c r="A11" s="264" t="s">
        <v>23</v>
      </c>
      <c r="B11" s="115">
        <f t="shared" si="3"/>
        <v>81794</v>
      </c>
      <c r="C11" s="115">
        <f t="shared" si="0"/>
        <v>767397</v>
      </c>
      <c r="D11" s="115"/>
      <c r="E11" s="115">
        <f t="shared" si="4"/>
        <v>33761</v>
      </c>
      <c r="F11" s="115">
        <f t="shared" si="5"/>
        <v>383537</v>
      </c>
      <c r="G11" s="115"/>
      <c r="H11" s="115">
        <v>4447</v>
      </c>
      <c r="I11" s="115">
        <v>11566</v>
      </c>
      <c r="J11" s="115"/>
      <c r="K11" s="116">
        <v>27318</v>
      </c>
      <c r="L11" s="116">
        <v>204480</v>
      </c>
      <c r="M11" s="116"/>
      <c r="N11" s="116">
        <v>1996</v>
      </c>
      <c r="O11" s="115">
        <v>167491</v>
      </c>
      <c r="P11" s="115"/>
      <c r="Q11" s="115">
        <f t="shared" si="6"/>
        <v>48033</v>
      </c>
      <c r="R11" s="115">
        <f t="shared" si="2"/>
        <v>383860</v>
      </c>
      <c r="S11" s="115"/>
      <c r="T11" s="115">
        <f>X.4!F9-X.5!H11</f>
        <v>13580</v>
      </c>
      <c r="U11" s="115">
        <f>X.4!G9-X.5!I11</f>
        <v>108823</v>
      </c>
      <c r="V11" s="115"/>
      <c r="W11" s="115">
        <f>X.4!J9-K11</f>
        <v>34451</v>
      </c>
      <c r="X11" s="115">
        <f>X.4!K9-L11</f>
        <v>275017</v>
      </c>
      <c r="Y11" s="115"/>
      <c r="Z11" s="115">
        <f>X.4!N9-X.5!N11</f>
        <v>2</v>
      </c>
      <c r="AA11" s="115">
        <f>X.4!O9-X.5!O11</f>
        <v>20</v>
      </c>
      <c r="AB11" s="115"/>
    </row>
    <row r="12" spans="1:28" s="119" customFormat="1" ht="15" customHeight="1">
      <c r="A12" s="264" t="s">
        <v>24</v>
      </c>
      <c r="B12" s="115">
        <f t="shared" si="3"/>
        <v>40610</v>
      </c>
      <c r="C12" s="115">
        <f t="shared" si="0"/>
        <v>419749</v>
      </c>
      <c r="D12" s="115"/>
      <c r="E12" s="115">
        <f t="shared" si="4"/>
        <v>13849</v>
      </c>
      <c r="F12" s="115">
        <f t="shared" si="5"/>
        <v>164868</v>
      </c>
      <c r="G12" s="115"/>
      <c r="H12" s="115">
        <v>1490</v>
      </c>
      <c r="I12" s="115">
        <v>4676</v>
      </c>
      <c r="J12" s="115"/>
      <c r="K12" s="116">
        <v>11368</v>
      </c>
      <c r="L12" s="116">
        <v>76975</v>
      </c>
      <c r="M12" s="116"/>
      <c r="N12" s="116">
        <v>991</v>
      </c>
      <c r="O12" s="115">
        <v>83217</v>
      </c>
      <c r="P12" s="115"/>
      <c r="Q12" s="115">
        <f t="shared" si="6"/>
        <v>26761</v>
      </c>
      <c r="R12" s="115">
        <f t="shared" si="2"/>
        <v>254881</v>
      </c>
      <c r="S12" s="115"/>
      <c r="T12" s="115">
        <f>X.4!F10-X.5!H12</f>
        <v>4834</v>
      </c>
      <c r="U12" s="115">
        <f>X.4!G10-X.5!I12</f>
        <v>55873</v>
      </c>
      <c r="V12" s="115"/>
      <c r="W12" s="115">
        <f>X.4!J10-K12</f>
        <v>21927</v>
      </c>
      <c r="X12" s="115">
        <f>X.4!K10-L12</f>
        <v>199008</v>
      </c>
      <c r="Y12" s="115"/>
      <c r="Z12" s="115">
        <f>X.4!N10-X.5!N12</f>
        <v>0</v>
      </c>
      <c r="AA12" s="115">
        <f>X.4!O10-X.5!O12</f>
        <v>0</v>
      </c>
      <c r="AB12" s="115"/>
    </row>
    <row r="13" spans="1:28" s="119" customFormat="1" ht="15" customHeight="1">
      <c r="A13" s="127" t="s">
        <v>27</v>
      </c>
      <c r="B13" s="115">
        <f t="shared" si="3"/>
        <v>81650</v>
      </c>
      <c r="C13" s="115">
        <f t="shared" si="0"/>
        <v>859405</v>
      </c>
      <c r="D13" s="115"/>
      <c r="E13" s="115">
        <f t="shared" si="4"/>
        <v>28637</v>
      </c>
      <c r="F13" s="115">
        <f t="shared" si="5"/>
        <v>349493</v>
      </c>
      <c r="G13" s="115"/>
      <c r="H13" s="115">
        <v>2760</v>
      </c>
      <c r="I13" s="115">
        <v>7131</v>
      </c>
      <c r="J13" s="115"/>
      <c r="K13" s="116">
        <v>23411</v>
      </c>
      <c r="L13" s="116">
        <v>135277</v>
      </c>
      <c r="M13" s="116"/>
      <c r="N13" s="116">
        <v>2466</v>
      </c>
      <c r="O13" s="115">
        <v>207085</v>
      </c>
      <c r="P13" s="115"/>
      <c r="Q13" s="115">
        <f t="shared" si="6"/>
        <v>53013</v>
      </c>
      <c r="R13" s="115">
        <f t="shared" si="2"/>
        <v>509912</v>
      </c>
      <c r="S13" s="115"/>
      <c r="T13" s="115">
        <f>X.4!F11-X.5!H13</f>
        <v>9708</v>
      </c>
      <c r="U13" s="115">
        <f>X.4!G11-X.5!I13</f>
        <v>109326</v>
      </c>
      <c r="V13" s="115"/>
      <c r="W13" s="115">
        <f>X.4!J11-K13</f>
        <v>43304</v>
      </c>
      <c r="X13" s="115">
        <f>X.4!K11-L13</f>
        <v>400575</v>
      </c>
      <c r="Y13" s="115"/>
      <c r="Z13" s="115">
        <f>X.4!N11-X.5!N13</f>
        <v>1</v>
      </c>
      <c r="AA13" s="115">
        <f>X.4!O11-X.5!O13</f>
        <v>11</v>
      </c>
      <c r="AB13" s="115"/>
    </row>
    <row r="14" spans="1:28" s="119" customFormat="1" ht="15" customHeight="1">
      <c r="A14" s="128" t="s">
        <v>28</v>
      </c>
      <c r="B14" s="115">
        <f t="shared" si="3"/>
        <v>357391</v>
      </c>
      <c r="C14" s="115">
        <f t="shared" si="0"/>
        <v>4356538</v>
      </c>
      <c r="D14" s="115"/>
      <c r="E14" s="115">
        <f t="shared" si="4"/>
        <v>121173</v>
      </c>
      <c r="F14" s="115">
        <f t="shared" si="5"/>
        <v>1672155</v>
      </c>
      <c r="G14" s="115"/>
      <c r="H14" s="115">
        <v>17350</v>
      </c>
      <c r="I14" s="115">
        <v>65893</v>
      </c>
      <c r="J14" s="115"/>
      <c r="K14" s="116">
        <v>91929</v>
      </c>
      <c r="L14" s="116">
        <v>607556</v>
      </c>
      <c r="M14" s="116"/>
      <c r="N14" s="116">
        <v>11894</v>
      </c>
      <c r="O14" s="115">
        <v>998706</v>
      </c>
      <c r="P14" s="115"/>
      <c r="Q14" s="115">
        <f t="shared" si="6"/>
        <v>236218</v>
      </c>
      <c r="R14" s="115">
        <f t="shared" si="2"/>
        <v>2684383</v>
      </c>
      <c r="S14" s="115"/>
      <c r="T14" s="115">
        <f>X.4!F12-X.5!H14</f>
        <v>60365</v>
      </c>
      <c r="U14" s="115">
        <f>X.4!G12-X.5!I14</f>
        <v>636331</v>
      </c>
      <c r="V14" s="115"/>
      <c r="W14" s="115">
        <f>X.4!J12-K14</f>
        <v>175843</v>
      </c>
      <c r="X14" s="115">
        <f>X.4!K12-L14</f>
        <v>2047964</v>
      </c>
      <c r="Y14" s="115"/>
      <c r="Z14" s="115">
        <f>X.4!N12-X.5!N14</f>
        <v>10</v>
      </c>
      <c r="AA14" s="115">
        <f>X.4!O12-X.5!O14</f>
        <v>88</v>
      </c>
      <c r="AB14" s="115"/>
    </row>
    <row r="15" spans="1:28" s="119" customFormat="1" ht="15" customHeight="1">
      <c r="A15" s="128" t="s">
        <v>25</v>
      </c>
      <c r="B15" s="115">
        <f t="shared" si="3"/>
        <v>268688</v>
      </c>
      <c r="C15" s="115">
        <f t="shared" si="0"/>
        <v>3054909</v>
      </c>
      <c r="D15" s="115"/>
      <c r="E15" s="115">
        <f t="shared" si="4"/>
        <v>108720</v>
      </c>
      <c r="F15" s="115">
        <f t="shared" si="5"/>
        <v>1402163</v>
      </c>
      <c r="G15" s="115"/>
      <c r="H15" s="115">
        <v>14536</v>
      </c>
      <c r="I15" s="115">
        <v>43537</v>
      </c>
      <c r="J15" s="115"/>
      <c r="K15" s="116">
        <v>84964</v>
      </c>
      <c r="L15" s="116">
        <v>584514</v>
      </c>
      <c r="M15" s="116"/>
      <c r="N15" s="116">
        <v>9220</v>
      </c>
      <c r="O15" s="115">
        <v>774112</v>
      </c>
      <c r="P15" s="115"/>
      <c r="Q15" s="115">
        <f t="shared" si="6"/>
        <v>159968</v>
      </c>
      <c r="R15" s="115">
        <f t="shared" si="2"/>
        <v>1652746</v>
      </c>
      <c r="S15" s="115"/>
      <c r="T15" s="115">
        <f>X.4!F13-X.5!H15</f>
        <v>36036</v>
      </c>
      <c r="U15" s="115">
        <f>X.4!G13-X.5!I15</f>
        <v>348913</v>
      </c>
      <c r="V15" s="115"/>
      <c r="W15" s="115">
        <f>X.4!J13-K15</f>
        <v>123926</v>
      </c>
      <c r="X15" s="115">
        <f>X.4!K13-L15</f>
        <v>1303790</v>
      </c>
      <c r="Y15" s="115"/>
      <c r="Z15" s="115">
        <f>X.4!N13-X.5!N15</f>
        <v>6</v>
      </c>
      <c r="AA15" s="115">
        <f>X.4!O13-X.5!O15</f>
        <v>43</v>
      </c>
      <c r="AB15" s="115"/>
    </row>
    <row r="16" spans="1:28" s="119" customFormat="1" ht="15" customHeight="1">
      <c r="A16" s="127" t="s">
        <v>26</v>
      </c>
      <c r="B16" s="115">
        <f t="shared" si="3"/>
        <v>65816</v>
      </c>
      <c r="C16" s="115">
        <f t="shared" si="0"/>
        <v>678323</v>
      </c>
      <c r="D16" s="115"/>
      <c r="E16" s="115">
        <f t="shared" si="4"/>
        <v>25756</v>
      </c>
      <c r="F16" s="115">
        <f t="shared" si="5"/>
        <v>292687</v>
      </c>
      <c r="G16" s="115"/>
      <c r="H16" s="115">
        <v>4448</v>
      </c>
      <c r="I16" s="115">
        <v>10157</v>
      </c>
      <c r="J16" s="115"/>
      <c r="K16" s="116">
        <v>19808</v>
      </c>
      <c r="L16" s="116">
        <v>156579</v>
      </c>
      <c r="M16" s="116"/>
      <c r="N16" s="116">
        <v>1500</v>
      </c>
      <c r="O16" s="115">
        <v>125951</v>
      </c>
      <c r="P16" s="115"/>
      <c r="Q16" s="115">
        <f t="shared" si="6"/>
        <v>40060</v>
      </c>
      <c r="R16" s="115">
        <f t="shared" si="2"/>
        <v>385636</v>
      </c>
      <c r="S16" s="115"/>
      <c r="T16" s="115">
        <f>X.4!F14-X.5!H16</f>
        <v>13619</v>
      </c>
      <c r="U16" s="115">
        <f>X.4!G14-X.5!I16</f>
        <v>122592</v>
      </c>
      <c r="V16" s="115"/>
      <c r="W16" s="115">
        <f>X.4!J14-K16</f>
        <v>26441</v>
      </c>
      <c r="X16" s="115">
        <f>X.4!K14-L16</f>
        <v>263044</v>
      </c>
      <c r="Y16" s="115"/>
      <c r="Z16" s="115">
        <f>X.4!N14-X.5!N16</f>
        <v>0</v>
      </c>
      <c r="AA16" s="115">
        <f>X.4!O14-X.5!O16</f>
        <v>0</v>
      </c>
      <c r="AB16" s="115"/>
    </row>
    <row r="17" spans="1:28" s="119" customFormat="1" ht="15" customHeight="1">
      <c r="A17" s="264" t="s">
        <v>207</v>
      </c>
      <c r="B17" s="115">
        <f t="shared" si="3"/>
        <v>282680</v>
      </c>
      <c r="C17" s="115">
        <f t="shared" si="0"/>
        <v>2646082</v>
      </c>
      <c r="D17" s="115"/>
      <c r="E17" s="115">
        <f t="shared" si="4"/>
        <v>92608</v>
      </c>
      <c r="F17" s="115">
        <f t="shared" si="5"/>
        <v>1145103</v>
      </c>
      <c r="G17" s="115"/>
      <c r="H17" s="115">
        <v>12025</v>
      </c>
      <c r="I17" s="115">
        <v>60977</v>
      </c>
      <c r="J17" s="115"/>
      <c r="K17" s="116">
        <v>74492</v>
      </c>
      <c r="L17" s="116">
        <v>572573</v>
      </c>
      <c r="M17" s="116"/>
      <c r="N17" s="116">
        <v>6091</v>
      </c>
      <c r="O17" s="115">
        <v>511553</v>
      </c>
      <c r="P17" s="115"/>
      <c r="Q17" s="115">
        <f t="shared" si="6"/>
        <v>190072</v>
      </c>
      <c r="R17" s="115">
        <f t="shared" si="2"/>
        <v>1500979</v>
      </c>
      <c r="S17" s="115"/>
      <c r="T17" s="115">
        <f>X.4!F15-X.5!H17</f>
        <v>41855</v>
      </c>
      <c r="U17" s="115">
        <f>X.4!G15-X.5!I17</f>
        <v>317389</v>
      </c>
      <c r="V17" s="115"/>
      <c r="W17" s="115">
        <f>X.4!J15-K17</f>
        <v>148215</v>
      </c>
      <c r="X17" s="115">
        <f>X.4!K15-L17</f>
        <v>1183569</v>
      </c>
      <c r="Y17" s="115"/>
      <c r="Z17" s="115">
        <f>X.4!N15-X.5!N17</f>
        <v>2</v>
      </c>
      <c r="AA17" s="115">
        <f>X.4!O15-X.5!O17</f>
        <v>21</v>
      </c>
      <c r="AB17" s="115"/>
    </row>
    <row r="18" spans="1:28" s="119" customFormat="1" ht="15" customHeight="1">
      <c r="A18" s="264" t="s">
        <v>206</v>
      </c>
      <c r="B18" s="115">
        <f t="shared" si="3"/>
        <v>414614</v>
      </c>
      <c r="C18" s="115">
        <f t="shared" si="0"/>
        <v>3678806</v>
      </c>
      <c r="D18" s="115"/>
      <c r="E18" s="115">
        <f t="shared" si="4"/>
        <v>139001</v>
      </c>
      <c r="F18" s="115">
        <f t="shared" si="5"/>
        <v>1543408</v>
      </c>
      <c r="G18" s="115"/>
      <c r="H18" s="115">
        <v>20537</v>
      </c>
      <c r="I18" s="115">
        <v>61524</v>
      </c>
      <c r="J18" s="115"/>
      <c r="K18" s="116">
        <v>110178</v>
      </c>
      <c r="L18" s="116">
        <v>786222</v>
      </c>
      <c r="M18" s="116"/>
      <c r="N18" s="116">
        <v>8286</v>
      </c>
      <c r="O18" s="115">
        <v>695662</v>
      </c>
      <c r="P18" s="115"/>
      <c r="Q18" s="115">
        <f t="shared" si="6"/>
        <v>275613</v>
      </c>
      <c r="R18" s="115">
        <f t="shared" si="2"/>
        <v>2135398</v>
      </c>
      <c r="S18" s="115"/>
      <c r="T18" s="115">
        <f>X.4!F16-X.5!H18</f>
        <v>75455</v>
      </c>
      <c r="U18" s="115">
        <f>X.4!G16-X.5!I18</f>
        <v>535758</v>
      </c>
      <c r="V18" s="115"/>
      <c r="W18" s="115">
        <f>X.4!J16-K18</f>
        <v>200156</v>
      </c>
      <c r="X18" s="115">
        <f>X.4!K16-L18</f>
        <v>1599625</v>
      </c>
      <c r="Y18" s="115"/>
      <c r="Z18" s="115">
        <f>X.4!N16-X.5!N18</f>
        <v>2</v>
      </c>
      <c r="AA18" s="115">
        <f>X.4!O16-X.5!O18</f>
        <v>15</v>
      </c>
      <c r="AB18" s="115"/>
    </row>
    <row r="19" spans="1:28" s="119" customFormat="1" ht="15" customHeight="1">
      <c r="A19" s="264" t="s">
        <v>29</v>
      </c>
      <c r="B19" s="115">
        <f t="shared" si="3"/>
        <v>76842</v>
      </c>
      <c r="C19" s="115">
        <f t="shared" si="0"/>
        <v>992383</v>
      </c>
      <c r="D19" s="115"/>
      <c r="E19" s="115">
        <f t="shared" si="4"/>
        <v>31235</v>
      </c>
      <c r="F19" s="115">
        <f t="shared" si="5"/>
        <v>483640</v>
      </c>
      <c r="G19" s="115"/>
      <c r="H19" s="115">
        <v>5873</v>
      </c>
      <c r="I19" s="115">
        <v>32285</v>
      </c>
      <c r="J19" s="115"/>
      <c r="K19" s="116">
        <v>22187</v>
      </c>
      <c r="L19" s="116">
        <v>184896</v>
      </c>
      <c r="M19" s="116"/>
      <c r="N19" s="116">
        <v>3175</v>
      </c>
      <c r="O19" s="115">
        <v>266459</v>
      </c>
      <c r="P19" s="115"/>
      <c r="Q19" s="115">
        <f t="shared" si="6"/>
        <v>45607</v>
      </c>
      <c r="R19" s="115">
        <f t="shared" si="2"/>
        <v>508743</v>
      </c>
      <c r="S19" s="115"/>
      <c r="T19" s="115">
        <f>X.4!F17-X.5!H19</f>
        <v>14719</v>
      </c>
      <c r="U19" s="115">
        <f>X.4!G17-X.5!I19</f>
        <v>153398</v>
      </c>
      <c r="V19" s="115"/>
      <c r="W19" s="115">
        <f>X.4!J17-K19</f>
        <v>30888</v>
      </c>
      <c r="X19" s="115">
        <f>X.4!K17-L19</f>
        <v>355345</v>
      </c>
      <c r="Y19" s="115"/>
      <c r="Z19" s="115">
        <f>X.4!N17-X.5!N19</f>
        <v>0</v>
      </c>
      <c r="AA19" s="115">
        <f>X.4!O17-X.5!O19</f>
        <v>0</v>
      </c>
      <c r="AB19" s="115"/>
    </row>
    <row r="20" spans="1:28" s="119" customFormat="1" ht="15" customHeight="1">
      <c r="A20" s="264" t="s">
        <v>30</v>
      </c>
      <c r="B20" s="115">
        <f t="shared" si="3"/>
        <v>367991</v>
      </c>
      <c r="C20" s="115">
        <f t="shared" si="0"/>
        <v>3972584</v>
      </c>
      <c r="D20" s="115"/>
      <c r="E20" s="115">
        <f t="shared" si="4"/>
        <v>139093</v>
      </c>
      <c r="F20" s="115">
        <f t="shared" si="5"/>
        <v>1774229</v>
      </c>
      <c r="G20" s="115"/>
      <c r="H20" s="115">
        <v>21170</v>
      </c>
      <c r="I20" s="115">
        <v>57845</v>
      </c>
      <c r="J20" s="115"/>
      <c r="K20" s="116">
        <v>105309</v>
      </c>
      <c r="L20" s="116">
        <v>657034</v>
      </c>
      <c r="M20" s="116"/>
      <c r="N20" s="116">
        <v>12614</v>
      </c>
      <c r="O20" s="115">
        <v>1059350</v>
      </c>
      <c r="P20" s="115"/>
      <c r="Q20" s="115">
        <f t="shared" si="6"/>
        <v>228898</v>
      </c>
      <c r="R20" s="115">
        <f t="shared" si="2"/>
        <v>2198355</v>
      </c>
      <c r="S20" s="115"/>
      <c r="T20" s="115">
        <f>X.4!F18-X.5!H20</f>
        <v>68611</v>
      </c>
      <c r="U20" s="115">
        <f>X.4!G18-X.5!I20</f>
        <v>650119</v>
      </c>
      <c r="V20" s="115"/>
      <c r="W20" s="115">
        <f>X.4!J18-K20</f>
        <v>160284</v>
      </c>
      <c r="X20" s="115">
        <f>X.4!K18-L20</f>
        <v>1548208</v>
      </c>
      <c r="Y20" s="115"/>
      <c r="Z20" s="115">
        <f>X.4!N18-X.5!N20</f>
        <v>3</v>
      </c>
      <c r="AA20" s="115">
        <f>X.4!O18-X.5!O20</f>
        <v>28</v>
      </c>
      <c r="AB20" s="115"/>
    </row>
    <row r="21" spans="1:28" s="119" customFormat="1" ht="15" customHeight="1">
      <c r="A21" s="264" t="s">
        <v>31</v>
      </c>
      <c r="B21" s="115">
        <f t="shared" si="3"/>
        <v>69488</v>
      </c>
      <c r="C21" s="115">
        <f t="shared" si="0"/>
        <v>672356</v>
      </c>
      <c r="D21" s="115"/>
      <c r="E21" s="115">
        <f t="shared" si="4"/>
        <v>30702</v>
      </c>
      <c r="F21" s="115">
        <f t="shared" si="5"/>
        <v>329756</v>
      </c>
      <c r="G21" s="115"/>
      <c r="H21" s="115">
        <v>3865</v>
      </c>
      <c r="I21" s="115">
        <v>11172</v>
      </c>
      <c r="J21" s="115"/>
      <c r="K21" s="116">
        <v>25172</v>
      </c>
      <c r="L21" s="116">
        <v>178772</v>
      </c>
      <c r="M21" s="116"/>
      <c r="N21" s="116">
        <v>1665</v>
      </c>
      <c r="O21" s="115">
        <v>139812</v>
      </c>
      <c r="P21" s="115"/>
      <c r="Q21" s="115">
        <f t="shared" si="6"/>
        <v>38786</v>
      </c>
      <c r="R21" s="115">
        <f t="shared" si="2"/>
        <v>342600</v>
      </c>
      <c r="S21" s="115"/>
      <c r="T21" s="115">
        <f>X.4!F19-X.5!H21</f>
        <v>8275</v>
      </c>
      <c r="U21" s="115">
        <f>X.4!G19-X.5!I21</f>
        <v>79333</v>
      </c>
      <c r="V21" s="115"/>
      <c r="W21" s="115">
        <f>X.4!J19-K21</f>
        <v>30509</v>
      </c>
      <c r="X21" s="115">
        <f>X.4!K19-L21</f>
        <v>263251</v>
      </c>
      <c r="Y21" s="115"/>
      <c r="Z21" s="115">
        <f>X.4!N19-X.5!N21</f>
        <v>2</v>
      </c>
      <c r="AA21" s="115">
        <f>X.4!O19-X.5!O21</f>
        <v>16</v>
      </c>
      <c r="AB21" s="115"/>
    </row>
    <row r="22" spans="1:28" s="119" customFormat="1" ht="15" customHeight="1">
      <c r="A22" s="264" t="s">
        <v>32</v>
      </c>
      <c r="B22" s="115">
        <f t="shared" si="3"/>
        <v>90698</v>
      </c>
      <c r="C22" s="115">
        <f t="shared" si="0"/>
        <v>931677</v>
      </c>
      <c r="D22" s="115"/>
      <c r="E22" s="115">
        <f t="shared" si="4"/>
        <v>32303</v>
      </c>
      <c r="F22" s="115">
        <f t="shared" si="5"/>
        <v>383465</v>
      </c>
      <c r="G22" s="115"/>
      <c r="H22" s="115">
        <v>5688</v>
      </c>
      <c r="I22" s="115">
        <v>17819</v>
      </c>
      <c r="J22" s="115"/>
      <c r="K22" s="116">
        <v>24421</v>
      </c>
      <c r="L22" s="116">
        <v>181429</v>
      </c>
      <c r="M22" s="116"/>
      <c r="N22" s="116">
        <v>2194</v>
      </c>
      <c r="O22" s="115">
        <v>184217</v>
      </c>
      <c r="P22" s="115"/>
      <c r="Q22" s="115">
        <f t="shared" si="6"/>
        <v>58395</v>
      </c>
      <c r="R22" s="115">
        <f t="shared" si="2"/>
        <v>548212</v>
      </c>
      <c r="S22" s="115"/>
      <c r="T22" s="115">
        <f>X.4!F20-X.5!H22</f>
        <v>17408</v>
      </c>
      <c r="U22" s="115">
        <f>X.4!G20-X.5!I22</f>
        <v>156490</v>
      </c>
      <c r="V22" s="115"/>
      <c r="W22" s="115">
        <f>X.4!J20-K22</f>
        <v>40987</v>
      </c>
      <c r="X22" s="115">
        <f>X.4!K20-L22</f>
        <v>391722</v>
      </c>
      <c r="Y22" s="115"/>
      <c r="Z22" s="115">
        <f>X.4!N20-X.5!N22</f>
        <v>0</v>
      </c>
      <c r="AA22" s="115">
        <f>X.4!O20-X.5!O22</f>
        <v>0</v>
      </c>
      <c r="AB22" s="115"/>
    </row>
    <row r="23" spans="1:28" s="119" customFormat="1" ht="15" customHeight="1">
      <c r="A23" s="264" t="s">
        <v>33</v>
      </c>
      <c r="B23" s="115">
        <f t="shared" si="3"/>
        <v>649631</v>
      </c>
      <c r="C23" s="115">
        <f t="shared" si="0"/>
        <v>7011961</v>
      </c>
      <c r="D23" s="115"/>
      <c r="E23" s="115">
        <f t="shared" si="4"/>
        <v>268693</v>
      </c>
      <c r="F23" s="115">
        <f t="shared" si="5"/>
        <v>3188956</v>
      </c>
      <c r="G23" s="115"/>
      <c r="H23" s="115">
        <v>45990</v>
      </c>
      <c r="I23" s="115">
        <v>148981</v>
      </c>
      <c r="J23" s="115"/>
      <c r="K23" s="116">
        <v>204445</v>
      </c>
      <c r="L23" s="116">
        <v>1506943</v>
      </c>
      <c r="M23" s="116"/>
      <c r="N23" s="116">
        <v>18258</v>
      </c>
      <c r="O23" s="115">
        <v>1533032</v>
      </c>
      <c r="P23" s="115"/>
      <c r="Q23" s="115">
        <f t="shared" si="6"/>
        <v>380938</v>
      </c>
      <c r="R23" s="115">
        <f t="shared" si="2"/>
        <v>3823005</v>
      </c>
      <c r="S23" s="115"/>
      <c r="T23" s="115">
        <f>X.4!F21-X.5!H23</f>
        <v>136592</v>
      </c>
      <c r="U23" s="115">
        <f>X.4!G21-X.5!I23</f>
        <v>1265514</v>
      </c>
      <c r="V23" s="115"/>
      <c r="W23" s="115">
        <f>X.4!J21-K23</f>
        <v>244325</v>
      </c>
      <c r="X23" s="115">
        <f>X.4!K21-L23</f>
        <v>2557323</v>
      </c>
      <c r="Y23" s="115"/>
      <c r="Z23" s="115">
        <f>X.4!N21-X.5!N23</f>
        <v>21</v>
      </c>
      <c r="AA23" s="115">
        <f>X.4!O21-X.5!O23</f>
        <v>168</v>
      </c>
      <c r="AB23" s="115"/>
    </row>
    <row r="24" spans="1:28" s="119" customFormat="1" ht="15" customHeight="1">
      <c r="A24" s="264" t="s">
        <v>203</v>
      </c>
      <c r="B24" s="115">
        <f t="shared" si="3"/>
        <v>587530</v>
      </c>
      <c r="C24" s="115">
        <f t="shared" si="0"/>
        <v>5139780</v>
      </c>
      <c r="D24" s="115"/>
      <c r="E24" s="115">
        <f t="shared" si="4"/>
        <v>191062</v>
      </c>
      <c r="F24" s="115">
        <f t="shared" si="5"/>
        <v>1963724</v>
      </c>
      <c r="G24" s="115"/>
      <c r="H24" s="115">
        <v>37473</v>
      </c>
      <c r="I24" s="115">
        <v>122411</v>
      </c>
      <c r="J24" s="115"/>
      <c r="K24" s="116">
        <v>143255</v>
      </c>
      <c r="L24" s="116">
        <v>973709</v>
      </c>
      <c r="M24" s="116"/>
      <c r="N24" s="116">
        <v>10334</v>
      </c>
      <c r="O24" s="115">
        <v>867604</v>
      </c>
      <c r="P24" s="115"/>
      <c r="Q24" s="115">
        <f t="shared" si="6"/>
        <v>396468</v>
      </c>
      <c r="R24" s="115">
        <f t="shared" si="2"/>
        <v>3176056</v>
      </c>
      <c r="S24" s="115"/>
      <c r="T24" s="115">
        <f>X.4!F22-X.5!H24</f>
        <v>133300</v>
      </c>
      <c r="U24" s="115">
        <f>X.4!G22-X.5!I24</f>
        <v>1062625</v>
      </c>
      <c r="V24" s="115"/>
      <c r="W24" s="115">
        <f>X.4!J22-K24</f>
        <v>263164</v>
      </c>
      <c r="X24" s="115">
        <f>X.4!K22-L24</f>
        <v>2113403</v>
      </c>
      <c r="Y24" s="115"/>
      <c r="Z24" s="115">
        <f>X.4!N22-X.5!N24</f>
        <v>4</v>
      </c>
      <c r="AA24" s="115">
        <f>X.4!O22-X.5!O24</f>
        <v>28</v>
      </c>
      <c r="AB24" s="115"/>
    </row>
    <row r="25" spans="1:28" s="119" customFormat="1" ht="15" customHeight="1">
      <c r="A25" s="264" t="s">
        <v>204</v>
      </c>
      <c r="B25" s="115">
        <f t="shared" si="3"/>
        <v>255416</v>
      </c>
      <c r="C25" s="115">
        <f t="shared" si="0"/>
        <v>2459746</v>
      </c>
      <c r="D25" s="115"/>
      <c r="E25" s="115">
        <f t="shared" si="4"/>
        <v>93984</v>
      </c>
      <c r="F25" s="115">
        <f t="shared" si="5"/>
        <v>1082549</v>
      </c>
      <c r="G25" s="115"/>
      <c r="H25" s="115">
        <v>14185</v>
      </c>
      <c r="I25" s="115">
        <v>41227</v>
      </c>
      <c r="J25" s="115"/>
      <c r="K25" s="116">
        <v>72943</v>
      </c>
      <c r="L25" s="116">
        <v>465596</v>
      </c>
      <c r="M25" s="116"/>
      <c r="N25" s="116">
        <v>6856</v>
      </c>
      <c r="O25" s="115">
        <v>575726</v>
      </c>
      <c r="P25" s="115"/>
      <c r="Q25" s="115">
        <f t="shared" si="6"/>
        <v>161432</v>
      </c>
      <c r="R25" s="115">
        <f t="shared" si="2"/>
        <v>1377197</v>
      </c>
      <c r="S25" s="115"/>
      <c r="T25" s="115">
        <f>X.4!F23-X.5!H25</f>
        <v>40966</v>
      </c>
      <c r="U25" s="115">
        <f>X.4!G23-X.5!I25</f>
        <v>343878</v>
      </c>
      <c r="V25" s="115"/>
      <c r="W25" s="115">
        <f>X.4!J23-K25</f>
        <v>120466</v>
      </c>
      <c r="X25" s="115">
        <f>X.4!K23-L25</f>
        <v>1033319</v>
      </c>
      <c r="Y25" s="115"/>
      <c r="Z25" s="115">
        <f>X.4!N23-X.5!N25</f>
        <v>0</v>
      </c>
      <c r="AA25" s="115">
        <f>X.4!O23-X.5!O25</f>
        <v>0</v>
      </c>
      <c r="AB25" s="115"/>
    </row>
    <row r="26" spans="1:28" s="119" customFormat="1" ht="15" customHeight="1">
      <c r="A26" s="264" t="s">
        <v>34</v>
      </c>
      <c r="B26" s="115">
        <f t="shared" si="3"/>
        <v>167977</v>
      </c>
      <c r="C26" s="115">
        <f t="shared" si="0"/>
        <v>1692974</v>
      </c>
      <c r="D26" s="115"/>
      <c r="E26" s="115">
        <f t="shared" si="4"/>
        <v>66275</v>
      </c>
      <c r="F26" s="115">
        <f t="shared" si="5"/>
        <v>805152</v>
      </c>
      <c r="G26" s="115"/>
      <c r="H26" s="115">
        <v>9115</v>
      </c>
      <c r="I26" s="115">
        <v>23879</v>
      </c>
      <c r="J26" s="115"/>
      <c r="K26" s="116">
        <v>52380</v>
      </c>
      <c r="L26" s="116">
        <v>379972</v>
      </c>
      <c r="M26" s="116"/>
      <c r="N26" s="116">
        <v>4780</v>
      </c>
      <c r="O26" s="115">
        <v>401301</v>
      </c>
      <c r="P26" s="115"/>
      <c r="Q26" s="115">
        <f t="shared" si="6"/>
        <v>101702</v>
      </c>
      <c r="R26" s="115">
        <f t="shared" si="2"/>
        <v>887822</v>
      </c>
      <c r="S26" s="115"/>
      <c r="T26" s="115">
        <f>X.4!F24-X.5!H26</f>
        <v>26404</v>
      </c>
      <c r="U26" s="115">
        <f>X.4!G24-X.5!I26</f>
        <v>222371</v>
      </c>
      <c r="V26" s="115"/>
      <c r="W26" s="115">
        <f>X.4!J24-K26</f>
        <v>75297</v>
      </c>
      <c r="X26" s="115">
        <f>X.4!K24-L26</f>
        <v>665437</v>
      </c>
      <c r="Y26" s="115"/>
      <c r="Z26" s="115">
        <f>X.4!N24-X.5!N26</f>
        <v>1</v>
      </c>
      <c r="AA26" s="115">
        <f>X.4!O24-X.5!O26</f>
        <v>14</v>
      </c>
      <c r="AB26" s="115"/>
    </row>
    <row r="27" spans="1:28" s="119" customFormat="1" ht="15" customHeight="1">
      <c r="A27" s="264" t="s">
        <v>35</v>
      </c>
      <c r="B27" s="115">
        <f t="shared" si="3"/>
        <v>80949</v>
      </c>
      <c r="C27" s="115">
        <f t="shared" si="0"/>
        <v>833855</v>
      </c>
      <c r="D27" s="115"/>
      <c r="E27" s="115">
        <f t="shared" si="4"/>
        <v>37106</v>
      </c>
      <c r="F27" s="115">
        <f t="shared" si="5"/>
        <v>431651</v>
      </c>
      <c r="G27" s="115"/>
      <c r="H27" s="115">
        <v>3845</v>
      </c>
      <c r="I27" s="115">
        <v>10133</v>
      </c>
      <c r="J27" s="115"/>
      <c r="K27" s="116">
        <v>30978</v>
      </c>
      <c r="L27" s="116">
        <v>229803</v>
      </c>
      <c r="M27" s="116"/>
      <c r="N27" s="116">
        <v>2283</v>
      </c>
      <c r="O27" s="115">
        <v>191715</v>
      </c>
      <c r="P27" s="115"/>
      <c r="Q27" s="115">
        <f t="shared" si="6"/>
        <v>43843</v>
      </c>
      <c r="R27" s="115">
        <f t="shared" si="2"/>
        <v>402204</v>
      </c>
      <c r="S27" s="115"/>
      <c r="T27" s="115">
        <f>X.4!F25-X.5!H27</f>
        <v>10075</v>
      </c>
      <c r="U27" s="115">
        <f>X.4!G25-X.5!I27</f>
        <v>97552</v>
      </c>
      <c r="V27" s="115"/>
      <c r="W27" s="115">
        <f>X.4!J25-K27</f>
        <v>33768</v>
      </c>
      <c r="X27" s="115">
        <f>X.4!K25-L27</f>
        <v>304652</v>
      </c>
      <c r="Y27" s="115"/>
      <c r="Z27" s="115">
        <f>X.4!N25-X.5!N27</f>
        <v>0</v>
      </c>
      <c r="AA27" s="115">
        <f>X.4!O25-X.5!O27</f>
        <v>0</v>
      </c>
      <c r="AB27" s="115"/>
    </row>
    <row r="28" spans="1:28" s="119" customFormat="1" ht="15" customHeight="1">
      <c r="A28" s="264" t="s">
        <v>36</v>
      </c>
      <c r="B28" s="115">
        <f t="shared" si="3"/>
        <v>73291</v>
      </c>
      <c r="C28" s="115">
        <f t="shared" si="0"/>
        <v>732498</v>
      </c>
      <c r="D28" s="115"/>
      <c r="E28" s="115">
        <f t="shared" si="4"/>
        <v>31590</v>
      </c>
      <c r="F28" s="115">
        <f t="shared" si="5"/>
        <v>349712</v>
      </c>
      <c r="G28" s="115"/>
      <c r="H28" s="115">
        <v>4925</v>
      </c>
      <c r="I28" s="115">
        <v>13240</v>
      </c>
      <c r="J28" s="115"/>
      <c r="K28" s="116">
        <v>24874</v>
      </c>
      <c r="L28" s="116">
        <v>186054</v>
      </c>
      <c r="M28" s="116"/>
      <c r="N28" s="116">
        <v>1791</v>
      </c>
      <c r="O28" s="115">
        <v>150418</v>
      </c>
      <c r="P28" s="115"/>
      <c r="Q28" s="115">
        <f t="shared" si="6"/>
        <v>41701</v>
      </c>
      <c r="R28" s="115">
        <f t="shared" si="2"/>
        <v>382786</v>
      </c>
      <c r="S28" s="115"/>
      <c r="T28" s="115">
        <f>X.4!F26-X.5!H28</f>
        <v>13452</v>
      </c>
      <c r="U28" s="115">
        <f>X.4!G26-X.5!I28</f>
        <v>119527</v>
      </c>
      <c r="V28" s="115"/>
      <c r="W28" s="115">
        <f>X.4!J26-K28</f>
        <v>28247</v>
      </c>
      <c r="X28" s="115">
        <f>X.4!K26-L28</f>
        <v>263224</v>
      </c>
      <c r="Y28" s="115"/>
      <c r="Z28" s="115">
        <f>X.4!N26-X.5!N28</f>
        <v>2</v>
      </c>
      <c r="AA28" s="115">
        <f>X.4!O26-X.5!O28</f>
        <v>35</v>
      </c>
      <c r="AB28" s="115"/>
    </row>
    <row r="29" spans="1:28" s="119" customFormat="1" ht="15" customHeight="1">
      <c r="A29" s="264" t="s">
        <v>37</v>
      </c>
      <c r="B29" s="115">
        <f t="shared" si="3"/>
        <v>469768</v>
      </c>
      <c r="C29" s="115">
        <f t="shared" si="0"/>
        <v>5397538</v>
      </c>
      <c r="D29" s="115"/>
      <c r="E29" s="115">
        <f t="shared" si="4"/>
        <v>229078</v>
      </c>
      <c r="F29" s="115">
        <f t="shared" si="5"/>
        <v>2968181</v>
      </c>
      <c r="G29" s="115"/>
      <c r="H29" s="115">
        <v>27333</v>
      </c>
      <c r="I29" s="115">
        <v>182740</v>
      </c>
      <c r="J29" s="115"/>
      <c r="K29" s="116">
        <v>185928</v>
      </c>
      <c r="L29" s="116">
        <v>1457101</v>
      </c>
      <c r="M29" s="116"/>
      <c r="N29" s="116">
        <v>15817</v>
      </c>
      <c r="O29" s="115">
        <v>1328340</v>
      </c>
      <c r="P29" s="115"/>
      <c r="Q29" s="115">
        <f t="shared" si="6"/>
        <v>240690</v>
      </c>
      <c r="R29" s="115">
        <f t="shared" si="2"/>
        <v>2429357</v>
      </c>
      <c r="S29" s="115"/>
      <c r="T29" s="115">
        <f>X.4!F27-X.5!H29</f>
        <v>60527</v>
      </c>
      <c r="U29" s="115">
        <f>X.4!G27-X.5!I29</f>
        <v>575543</v>
      </c>
      <c r="V29" s="115"/>
      <c r="W29" s="115">
        <f>X.4!J27-K29</f>
        <v>180157</v>
      </c>
      <c r="X29" s="115">
        <f>X.4!K27-L29</f>
        <v>1853754</v>
      </c>
      <c r="Y29" s="115"/>
      <c r="Z29" s="115">
        <f>X.4!N27-X.5!N29</f>
        <v>6</v>
      </c>
      <c r="AA29" s="115">
        <f>X.4!O27-X.5!O29</f>
        <v>60</v>
      </c>
      <c r="AB29" s="115"/>
    </row>
    <row r="30" spans="1:28" s="119" customFormat="1" ht="15" customHeight="1">
      <c r="A30" s="264" t="s">
        <v>38</v>
      </c>
      <c r="B30" s="115">
        <f t="shared" si="3"/>
        <v>68875</v>
      </c>
      <c r="C30" s="115">
        <f t="shared" si="0"/>
        <v>701828</v>
      </c>
      <c r="D30" s="115"/>
      <c r="E30" s="115">
        <f t="shared" si="4"/>
        <v>27356</v>
      </c>
      <c r="F30" s="115">
        <f t="shared" si="5"/>
        <v>319600</v>
      </c>
      <c r="G30" s="115"/>
      <c r="H30" s="115">
        <v>3499</v>
      </c>
      <c r="I30" s="115">
        <v>13777</v>
      </c>
      <c r="J30" s="115"/>
      <c r="K30" s="116">
        <v>21988</v>
      </c>
      <c r="L30" s="116">
        <v>148923</v>
      </c>
      <c r="M30" s="116"/>
      <c r="N30" s="116">
        <v>1869</v>
      </c>
      <c r="O30" s="115">
        <v>156900</v>
      </c>
      <c r="P30" s="115"/>
      <c r="Q30" s="115">
        <f t="shared" si="6"/>
        <v>41519</v>
      </c>
      <c r="R30" s="115">
        <f t="shared" si="2"/>
        <v>382228</v>
      </c>
      <c r="S30" s="115"/>
      <c r="T30" s="115">
        <f>X.4!F28-X.5!H30</f>
        <v>9199</v>
      </c>
      <c r="U30" s="115">
        <f>X.4!G28-X.5!I30</f>
        <v>95460</v>
      </c>
      <c r="V30" s="115"/>
      <c r="W30" s="115">
        <f>X.4!J28-K30</f>
        <v>32317</v>
      </c>
      <c r="X30" s="115">
        <f>X.4!K28-L30</f>
        <v>286731</v>
      </c>
      <c r="Y30" s="115"/>
      <c r="Z30" s="115">
        <f>X.4!N28-X.5!N30</f>
        <v>3</v>
      </c>
      <c r="AA30" s="115">
        <f>X.4!O28-X.5!O30</f>
        <v>37</v>
      </c>
      <c r="AB30" s="115"/>
    </row>
    <row r="31" spans="1:28" s="119" customFormat="1" ht="15" customHeight="1">
      <c r="A31" s="264" t="s">
        <v>39</v>
      </c>
      <c r="B31" s="115">
        <f t="shared" si="3"/>
        <v>222125</v>
      </c>
      <c r="C31" s="115">
        <f t="shared" si="0"/>
        <v>2147677</v>
      </c>
      <c r="D31" s="115"/>
      <c r="E31" s="115">
        <f t="shared" si="4"/>
        <v>88900</v>
      </c>
      <c r="F31" s="115">
        <f t="shared" si="5"/>
        <v>941025</v>
      </c>
      <c r="G31" s="115"/>
      <c r="H31" s="115">
        <v>13569</v>
      </c>
      <c r="I31" s="115">
        <v>35879</v>
      </c>
      <c r="J31" s="115"/>
      <c r="K31" s="116">
        <v>70113</v>
      </c>
      <c r="L31" s="116">
        <v>466949</v>
      </c>
      <c r="M31" s="116"/>
      <c r="N31" s="116">
        <v>5218</v>
      </c>
      <c r="O31" s="115">
        <v>438197</v>
      </c>
      <c r="P31" s="115"/>
      <c r="Q31" s="115">
        <f t="shared" si="6"/>
        <v>133225</v>
      </c>
      <c r="R31" s="115">
        <f t="shared" si="2"/>
        <v>1206652</v>
      </c>
      <c r="S31" s="115"/>
      <c r="T31" s="115">
        <f>X.4!F29-X.5!H31</f>
        <v>34803</v>
      </c>
      <c r="U31" s="115">
        <f>X.4!G29-X.5!I31</f>
        <v>323727</v>
      </c>
      <c r="V31" s="115"/>
      <c r="W31" s="115">
        <f>X.4!J29-K31</f>
        <v>98421</v>
      </c>
      <c r="X31" s="115">
        <f>X.4!K29-L31</f>
        <v>882918</v>
      </c>
      <c r="Y31" s="115"/>
      <c r="Z31" s="115">
        <f>X.4!N29-X.5!N31</f>
        <v>1</v>
      </c>
      <c r="AA31" s="115">
        <f>X.4!O29-X.5!O31</f>
        <v>7</v>
      </c>
      <c r="AB31" s="115"/>
    </row>
    <row r="32" spans="1:28" s="119" customFormat="1" ht="15" customHeight="1">
      <c r="A32" s="264" t="s">
        <v>40</v>
      </c>
      <c r="B32" s="115">
        <f t="shared" si="3"/>
        <v>199908</v>
      </c>
      <c r="C32" s="115">
        <f t="shared" si="0"/>
        <v>2091915</v>
      </c>
      <c r="D32" s="115"/>
      <c r="E32" s="115">
        <f t="shared" si="4"/>
        <v>82405</v>
      </c>
      <c r="F32" s="115">
        <f t="shared" si="5"/>
        <v>1044729</v>
      </c>
      <c r="G32" s="115"/>
      <c r="H32" s="115">
        <v>8935</v>
      </c>
      <c r="I32" s="115">
        <v>50705</v>
      </c>
      <c r="J32" s="115"/>
      <c r="K32" s="116">
        <v>66911</v>
      </c>
      <c r="L32" s="116">
        <v>443196</v>
      </c>
      <c r="M32" s="116"/>
      <c r="N32" s="116">
        <v>6559</v>
      </c>
      <c r="O32" s="115">
        <v>550828</v>
      </c>
      <c r="P32" s="115"/>
      <c r="Q32" s="115">
        <f t="shared" si="6"/>
        <v>117503</v>
      </c>
      <c r="R32" s="115">
        <f t="shared" si="2"/>
        <v>1047186</v>
      </c>
      <c r="S32" s="115"/>
      <c r="T32" s="115">
        <f>X.4!F30-X.5!H32</f>
        <v>26025</v>
      </c>
      <c r="U32" s="115">
        <f>X.4!G30-X.5!I32</f>
        <v>234804</v>
      </c>
      <c r="V32" s="115"/>
      <c r="W32" s="115">
        <f>X.4!J30-K32</f>
        <v>91475</v>
      </c>
      <c r="X32" s="115">
        <f>X.4!K30-L32</f>
        <v>812361</v>
      </c>
      <c r="Y32" s="115"/>
      <c r="Z32" s="115">
        <f>X.4!N30-X.5!N32</f>
        <v>3</v>
      </c>
      <c r="AA32" s="115">
        <f>X.4!O30-X.5!O32</f>
        <v>21</v>
      </c>
      <c r="AB32" s="115"/>
    </row>
    <row r="33" spans="1:28" s="119" customFormat="1" ht="15" customHeight="1">
      <c r="A33" s="264" t="s">
        <v>41</v>
      </c>
      <c r="B33" s="115">
        <f t="shared" si="3"/>
        <v>126228</v>
      </c>
      <c r="C33" s="115">
        <f t="shared" si="0"/>
        <v>1325299</v>
      </c>
      <c r="D33" s="115"/>
      <c r="E33" s="115">
        <f t="shared" si="4"/>
        <v>65599</v>
      </c>
      <c r="F33" s="115">
        <f t="shared" si="5"/>
        <v>726183</v>
      </c>
      <c r="G33" s="115"/>
      <c r="H33" s="115">
        <v>7706</v>
      </c>
      <c r="I33" s="115">
        <v>23553</v>
      </c>
      <c r="J33" s="115"/>
      <c r="K33" s="116">
        <v>54106</v>
      </c>
      <c r="L33" s="116">
        <v>384587</v>
      </c>
      <c r="M33" s="116"/>
      <c r="N33" s="116">
        <v>3787</v>
      </c>
      <c r="O33" s="115">
        <v>318043</v>
      </c>
      <c r="P33" s="115"/>
      <c r="Q33" s="115">
        <f t="shared" si="6"/>
        <v>60629</v>
      </c>
      <c r="R33" s="115">
        <f t="shared" si="2"/>
        <v>599116</v>
      </c>
      <c r="S33" s="115"/>
      <c r="T33" s="115">
        <f>X.4!F31-X.5!H33</f>
        <v>17395</v>
      </c>
      <c r="U33" s="115">
        <f>X.4!G31-X.5!I33</f>
        <v>173964</v>
      </c>
      <c r="V33" s="115"/>
      <c r="W33" s="115">
        <f>X.4!J31-K33</f>
        <v>43234</v>
      </c>
      <c r="X33" s="115">
        <f>X.4!K31-L33</f>
        <v>425152</v>
      </c>
      <c r="Y33" s="115"/>
      <c r="Z33" s="115">
        <f>X.4!N31-X.5!N33</f>
        <v>0</v>
      </c>
      <c r="AA33" s="115">
        <f>X.4!O31-X.5!O33</f>
        <v>0</v>
      </c>
      <c r="AB33" s="115"/>
    </row>
    <row r="34" spans="1:28" s="119" customFormat="1" ht="15" customHeight="1">
      <c r="A34" s="264" t="s">
        <v>42</v>
      </c>
      <c r="B34" s="115">
        <f t="shared" si="3"/>
        <v>185225</v>
      </c>
      <c r="C34" s="115">
        <f t="shared" si="0"/>
        <v>2110256</v>
      </c>
      <c r="D34" s="115"/>
      <c r="E34" s="115">
        <f t="shared" si="4"/>
        <v>68601</v>
      </c>
      <c r="F34" s="115">
        <f t="shared" si="5"/>
        <v>904619</v>
      </c>
      <c r="G34" s="115"/>
      <c r="H34" s="115">
        <v>10038</v>
      </c>
      <c r="I34" s="115">
        <v>57900</v>
      </c>
      <c r="J34" s="115"/>
      <c r="K34" s="116">
        <v>53126</v>
      </c>
      <c r="L34" s="116">
        <v>390196</v>
      </c>
      <c r="M34" s="116"/>
      <c r="N34" s="116">
        <v>5437</v>
      </c>
      <c r="O34" s="115">
        <v>456523</v>
      </c>
      <c r="P34" s="115"/>
      <c r="Q34" s="115">
        <f t="shared" si="6"/>
        <v>116624</v>
      </c>
      <c r="R34" s="115">
        <f t="shared" si="2"/>
        <v>1205637</v>
      </c>
      <c r="S34" s="115"/>
      <c r="T34" s="115">
        <f>X.4!F32-X.5!H34</f>
        <v>37022</v>
      </c>
      <c r="U34" s="115">
        <f>X.4!G32-X.5!I34</f>
        <v>364190</v>
      </c>
      <c r="V34" s="115"/>
      <c r="W34" s="115">
        <f>X.4!J32-K34</f>
        <v>79601</v>
      </c>
      <c r="X34" s="115">
        <f>X.4!K32-L34</f>
        <v>841440</v>
      </c>
      <c r="Y34" s="115"/>
      <c r="Z34" s="115">
        <f>X.4!N32-X.5!N34</f>
        <v>1</v>
      </c>
      <c r="AA34" s="115">
        <f>X.4!O32-X.5!O34</f>
        <v>7</v>
      </c>
      <c r="AB34" s="115"/>
    </row>
    <row r="35" spans="1:28" s="119" customFormat="1" ht="15" customHeight="1">
      <c r="A35" s="264" t="s">
        <v>43</v>
      </c>
      <c r="B35" s="115">
        <f t="shared" si="3"/>
        <v>217876</v>
      </c>
      <c r="C35" s="115">
        <f t="shared" si="0"/>
        <v>2444184</v>
      </c>
      <c r="D35" s="115"/>
      <c r="E35" s="115">
        <f t="shared" si="4"/>
        <v>74464</v>
      </c>
      <c r="F35" s="115">
        <f t="shared" si="5"/>
        <v>976800</v>
      </c>
      <c r="G35" s="115"/>
      <c r="H35" s="115">
        <v>12184</v>
      </c>
      <c r="I35" s="115">
        <v>41370</v>
      </c>
      <c r="J35" s="115"/>
      <c r="K35" s="116">
        <v>55717</v>
      </c>
      <c r="L35" s="116">
        <v>384387</v>
      </c>
      <c r="M35" s="116"/>
      <c r="N35" s="116">
        <v>6563</v>
      </c>
      <c r="O35" s="115">
        <v>551043</v>
      </c>
      <c r="P35" s="115"/>
      <c r="Q35" s="115">
        <f t="shared" si="6"/>
        <v>143412</v>
      </c>
      <c r="R35" s="115">
        <f t="shared" si="2"/>
        <v>1467384</v>
      </c>
      <c r="S35" s="115"/>
      <c r="T35" s="115">
        <f>X.4!F33-X.5!H35</f>
        <v>46897</v>
      </c>
      <c r="U35" s="115">
        <f>X.4!G33-X.5!I35</f>
        <v>472150</v>
      </c>
      <c r="V35" s="115"/>
      <c r="W35" s="115">
        <f>X.4!J33-K35</f>
        <v>96515</v>
      </c>
      <c r="X35" s="115">
        <f>X.4!K33-L35</f>
        <v>995234</v>
      </c>
      <c r="Y35" s="115"/>
      <c r="Z35" s="115">
        <f>X.4!N33-X.5!N35</f>
        <v>0</v>
      </c>
      <c r="AA35" s="115">
        <f>X.4!O33-X.5!O35</f>
        <v>0</v>
      </c>
      <c r="AB35" s="115"/>
    </row>
    <row r="36" spans="1:28" s="119" customFormat="1" ht="15" customHeight="1">
      <c r="A36" s="264" t="s">
        <v>44</v>
      </c>
      <c r="B36" s="115">
        <f t="shared" si="3"/>
        <v>264150</v>
      </c>
      <c r="C36" s="115">
        <f t="shared" si="0"/>
        <v>2876217</v>
      </c>
      <c r="D36" s="115"/>
      <c r="E36" s="115">
        <f t="shared" si="4"/>
        <v>84342</v>
      </c>
      <c r="F36" s="115">
        <f t="shared" si="5"/>
        <v>1027394</v>
      </c>
      <c r="G36" s="115"/>
      <c r="H36" s="115">
        <v>14495</v>
      </c>
      <c r="I36" s="115">
        <v>43742</v>
      </c>
      <c r="J36" s="115"/>
      <c r="K36" s="116">
        <v>62755</v>
      </c>
      <c r="L36" s="116">
        <v>388026</v>
      </c>
      <c r="M36" s="116"/>
      <c r="N36" s="116">
        <v>7092</v>
      </c>
      <c r="O36" s="115">
        <v>595626</v>
      </c>
      <c r="P36" s="115"/>
      <c r="Q36" s="115">
        <f t="shared" si="6"/>
        <v>179808</v>
      </c>
      <c r="R36" s="115">
        <f t="shared" si="2"/>
        <v>1848823</v>
      </c>
      <c r="S36" s="115"/>
      <c r="T36" s="115">
        <f>X.4!F34-X.5!H36</f>
        <v>60459</v>
      </c>
      <c r="U36" s="115">
        <f>X.4!G34-X.5!I36</f>
        <v>584388</v>
      </c>
      <c r="V36" s="115"/>
      <c r="W36" s="115">
        <f>X.4!J34-K36</f>
        <v>119348</v>
      </c>
      <c r="X36" s="115">
        <f>X.4!K34-L36</f>
        <v>1264428</v>
      </c>
      <c r="Y36" s="115"/>
      <c r="Z36" s="115">
        <f>X.4!N34-X.5!N36</f>
        <v>1</v>
      </c>
      <c r="AA36" s="115">
        <f>X.4!O34-X.5!O36</f>
        <v>7</v>
      </c>
      <c r="AB36" s="115"/>
    </row>
    <row r="37" spans="1:28" s="119" customFormat="1" ht="15" customHeight="1">
      <c r="A37" s="264" t="s">
        <v>45</v>
      </c>
      <c r="B37" s="115">
        <f t="shared" si="3"/>
        <v>67076</v>
      </c>
      <c r="C37" s="115">
        <f t="shared" si="0"/>
        <v>658381</v>
      </c>
      <c r="D37" s="115"/>
      <c r="E37" s="115">
        <f t="shared" si="4"/>
        <v>28031</v>
      </c>
      <c r="F37" s="115">
        <f t="shared" si="5"/>
        <v>284962</v>
      </c>
      <c r="G37" s="115"/>
      <c r="H37" s="115">
        <v>3918</v>
      </c>
      <c r="I37" s="115">
        <v>9717</v>
      </c>
      <c r="J37" s="115"/>
      <c r="K37" s="116">
        <v>22301</v>
      </c>
      <c r="L37" s="116">
        <v>123050</v>
      </c>
      <c r="M37" s="116"/>
      <c r="N37" s="116">
        <v>1812</v>
      </c>
      <c r="O37" s="115">
        <v>152195</v>
      </c>
      <c r="P37" s="115"/>
      <c r="Q37" s="115">
        <f t="shared" si="6"/>
        <v>39045</v>
      </c>
      <c r="R37" s="115">
        <f t="shared" si="2"/>
        <v>373419</v>
      </c>
      <c r="S37" s="115"/>
      <c r="T37" s="115">
        <f>X.4!F35-X.5!H37</f>
        <v>9589</v>
      </c>
      <c r="U37" s="115">
        <f>X.4!G35-X.5!I37</f>
        <v>105739</v>
      </c>
      <c r="V37" s="115"/>
      <c r="W37" s="115">
        <f>X.4!J35-K37</f>
        <v>29456</v>
      </c>
      <c r="X37" s="115">
        <f>X.4!K35-L37</f>
        <v>267680</v>
      </c>
      <c r="Y37" s="115"/>
      <c r="Z37" s="115">
        <f>X.4!N35-X.5!N37</f>
        <v>0</v>
      </c>
      <c r="AA37" s="115">
        <f>X.4!O35-X.5!O37</f>
        <v>0</v>
      </c>
      <c r="AB37" s="115"/>
    </row>
    <row r="38" spans="1:28" s="119" customFormat="1" ht="15" customHeight="1">
      <c r="A38" s="264" t="s">
        <v>46</v>
      </c>
      <c r="B38" s="115">
        <f t="shared" si="3"/>
        <v>288579</v>
      </c>
      <c r="C38" s="115">
        <f t="shared" si="0"/>
        <v>3368583</v>
      </c>
      <c r="D38" s="115"/>
      <c r="E38" s="115">
        <f t="shared" si="4"/>
        <v>95304</v>
      </c>
      <c r="F38" s="115">
        <f t="shared" si="5"/>
        <v>1247449</v>
      </c>
      <c r="G38" s="115"/>
      <c r="H38" s="115">
        <v>12829</v>
      </c>
      <c r="I38" s="115">
        <v>40021</v>
      </c>
      <c r="J38" s="115"/>
      <c r="K38" s="116">
        <v>73348</v>
      </c>
      <c r="L38" s="116">
        <v>440975</v>
      </c>
      <c r="M38" s="116"/>
      <c r="N38" s="116">
        <v>9127</v>
      </c>
      <c r="O38" s="115">
        <v>766453</v>
      </c>
      <c r="P38" s="115"/>
      <c r="Q38" s="115">
        <f t="shared" si="6"/>
        <v>193275</v>
      </c>
      <c r="R38" s="115">
        <f t="shared" si="2"/>
        <v>2121134</v>
      </c>
      <c r="S38" s="115"/>
      <c r="T38" s="115">
        <f>X.4!F36-X.5!H38</f>
        <v>41816</v>
      </c>
      <c r="U38" s="115">
        <f>X.4!G36-X.5!I38</f>
        <v>434664</v>
      </c>
      <c r="V38" s="115"/>
      <c r="W38" s="115">
        <f>X.4!J36-K38</f>
        <v>151439</v>
      </c>
      <c r="X38" s="115">
        <f>X.4!K36-L38</f>
        <v>1686248</v>
      </c>
      <c r="Y38" s="115"/>
      <c r="Z38" s="115">
        <f>X.4!N36-X.5!N38</f>
        <v>20</v>
      </c>
      <c r="AA38" s="115">
        <f>X.4!O36-X.5!O38</f>
        <v>222</v>
      </c>
      <c r="AB38" s="115"/>
    </row>
    <row r="39" spans="1:28" s="119" customFormat="1" ht="15" customHeight="1">
      <c r="A39" s="264" t="s">
        <v>47</v>
      </c>
      <c r="B39" s="115">
        <f t="shared" si="3"/>
        <v>37107</v>
      </c>
      <c r="C39" s="115">
        <f t="shared" si="0"/>
        <v>393878</v>
      </c>
      <c r="D39" s="115"/>
      <c r="E39" s="115">
        <f t="shared" si="4"/>
        <v>14762</v>
      </c>
      <c r="F39" s="115">
        <f t="shared" si="5"/>
        <v>215139</v>
      </c>
      <c r="G39" s="115"/>
      <c r="H39" s="115">
        <v>1596</v>
      </c>
      <c r="I39" s="115">
        <v>7760</v>
      </c>
      <c r="J39" s="115"/>
      <c r="K39" s="116">
        <v>11744</v>
      </c>
      <c r="L39" s="116">
        <v>87950</v>
      </c>
      <c r="M39" s="116"/>
      <c r="N39" s="116">
        <v>1422</v>
      </c>
      <c r="O39" s="115">
        <v>119429</v>
      </c>
      <c r="P39" s="115"/>
      <c r="Q39" s="115">
        <f t="shared" si="6"/>
        <v>22345</v>
      </c>
      <c r="R39" s="115">
        <f t="shared" si="2"/>
        <v>178739</v>
      </c>
      <c r="S39" s="115"/>
      <c r="T39" s="115">
        <f>X.4!F37-X.5!H39</f>
        <v>3831</v>
      </c>
      <c r="U39" s="115">
        <f>X.4!G37-X.5!I39</f>
        <v>36180</v>
      </c>
      <c r="V39" s="115"/>
      <c r="W39" s="115">
        <f>X.4!J37-K39</f>
        <v>18514</v>
      </c>
      <c r="X39" s="115">
        <f>X.4!K37-L39</f>
        <v>142559</v>
      </c>
      <c r="Y39" s="115"/>
      <c r="Z39" s="115">
        <f>X.4!N37-X.5!N39</f>
        <v>0</v>
      </c>
      <c r="AA39" s="115">
        <f>X.4!O37-X.5!O39</f>
        <v>0</v>
      </c>
      <c r="AB39" s="115"/>
    </row>
    <row r="40" spans="1:28" s="119" customFormat="1" ht="15" customHeight="1">
      <c r="A40" s="264" t="s">
        <v>48</v>
      </c>
      <c r="B40" s="115">
        <f t="shared" si="3"/>
        <v>134690</v>
      </c>
      <c r="C40" s="115">
        <f t="shared" si="0"/>
        <v>1359420</v>
      </c>
      <c r="D40" s="115"/>
      <c r="E40" s="115">
        <f t="shared" si="4"/>
        <v>50511</v>
      </c>
      <c r="F40" s="115">
        <f t="shared" si="5"/>
        <v>559265</v>
      </c>
      <c r="G40" s="115"/>
      <c r="H40" s="115">
        <v>6041</v>
      </c>
      <c r="I40" s="115">
        <v>14311</v>
      </c>
      <c r="J40" s="115"/>
      <c r="K40" s="116">
        <v>41108</v>
      </c>
      <c r="L40" s="116">
        <v>262618</v>
      </c>
      <c r="M40" s="116"/>
      <c r="N40" s="116">
        <v>3362</v>
      </c>
      <c r="O40" s="115">
        <v>282336</v>
      </c>
      <c r="P40" s="115"/>
      <c r="Q40" s="115">
        <f t="shared" si="6"/>
        <v>84179</v>
      </c>
      <c r="R40" s="115">
        <f t="shared" si="2"/>
        <v>800155</v>
      </c>
      <c r="S40" s="115"/>
      <c r="T40" s="115">
        <f>X.4!F38-X.5!H40</f>
        <v>18271</v>
      </c>
      <c r="U40" s="115">
        <f>X.4!G38-X.5!I40</f>
        <v>179850</v>
      </c>
      <c r="V40" s="115"/>
      <c r="W40" s="115">
        <f>X.4!J38-K40</f>
        <v>65908</v>
      </c>
      <c r="X40" s="115">
        <f>X.4!K38-L40</f>
        <v>620305</v>
      </c>
      <c r="Y40" s="115"/>
      <c r="Z40" s="115">
        <f>X.4!N38-X.5!N40</f>
        <v>0</v>
      </c>
      <c r="AA40" s="115">
        <f>X.4!O38-X.5!O40</f>
        <v>0</v>
      </c>
      <c r="AB40" s="115"/>
    </row>
    <row r="41" spans="1:28" s="119" customFormat="1" ht="15" customHeight="1">
      <c r="A41" s="264" t="s">
        <v>49</v>
      </c>
      <c r="B41" s="115">
        <f t="shared" si="3"/>
        <v>101327</v>
      </c>
      <c r="C41" s="115">
        <f t="shared" si="0"/>
        <v>991593</v>
      </c>
      <c r="D41" s="115"/>
      <c r="E41" s="115">
        <f t="shared" si="4"/>
        <v>37720</v>
      </c>
      <c r="F41" s="115">
        <f t="shared" si="5"/>
        <v>387666</v>
      </c>
      <c r="G41" s="115"/>
      <c r="H41" s="115">
        <v>4585</v>
      </c>
      <c r="I41" s="115">
        <v>16685</v>
      </c>
      <c r="J41" s="115"/>
      <c r="K41" s="116">
        <v>31187</v>
      </c>
      <c r="L41" s="116">
        <v>207404</v>
      </c>
      <c r="M41" s="116"/>
      <c r="N41" s="116">
        <v>1948</v>
      </c>
      <c r="O41" s="115">
        <v>163577</v>
      </c>
      <c r="P41" s="115"/>
      <c r="Q41" s="115">
        <f t="shared" si="6"/>
        <v>63607</v>
      </c>
      <c r="R41" s="115">
        <f t="shared" si="2"/>
        <v>603927</v>
      </c>
      <c r="S41" s="115"/>
      <c r="T41" s="115">
        <f>X.4!F39-X.5!H41</f>
        <v>14194</v>
      </c>
      <c r="U41" s="115">
        <f>X.4!G39-X.5!I41</f>
        <v>159071</v>
      </c>
      <c r="V41" s="115"/>
      <c r="W41" s="115">
        <f>X.4!J39-K41</f>
        <v>49413</v>
      </c>
      <c r="X41" s="115">
        <f>X.4!K39-L41</f>
        <v>444856</v>
      </c>
      <c r="Y41" s="115"/>
      <c r="Z41" s="115">
        <f>X.4!N39-X.5!N41</f>
        <v>0</v>
      </c>
      <c r="AA41" s="115">
        <f>X.4!O39-X.5!O41</f>
        <v>0</v>
      </c>
      <c r="AB41" s="115"/>
    </row>
    <row r="42" spans="1:28" s="119" customFormat="1" ht="15" customHeight="1">
      <c r="A42" s="264" t="s">
        <v>50</v>
      </c>
      <c r="B42" s="115">
        <f t="shared" si="3"/>
        <v>112215</v>
      </c>
      <c r="C42" s="115">
        <f t="shared" si="0"/>
        <v>1141958</v>
      </c>
      <c r="D42" s="115"/>
      <c r="E42" s="115">
        <f t="shared" si="4"/>
        <v>47093</v>
      </c>
      <c r="F42" s="115">
        <f t="shared" si="5"/>
        <v>516105</v>
      </c>
      <c r="G42" s="115"/>
      <c r="H42" s="115">
        <v>6128</v>
      </c>
      <c r="I42" s="115">
        <v>15242</v>
      </c>
      <c r="J42" s="115"/>
      <c r="K42" s="116">
        <v>38032</v>
      </c>
      <c r="L42" s="116">
        <v>254666</v>
      </c>
      <c r="M42" s="116"/>
      <c r="N42" s="116">
        <v>2933</v>
      </c>
      <c r="O42" s="115">
        <v>246197</v>
      </c>
      <c r="P42" s="115"/>
      <c r="Q42" s="115">
        <f t="shared" si="6"/>
        <v>65122</v>
      </c>
      <c r="R42" s="115">
        <f t="shared" si="2"/>
        <v>625853</v>
      </c>
      <c r="S42" s="115"/>
      <c r="T42" s="115">
        <f>X.4!F40-X.5!H42</f>
        <v>13635</v>
      </c>
      <c r="U42" s="115">
        <f>X.4!G40-X.5!I42</f>
        <v>140503</v>
      </c>
      <c r="V42" s="115"/>
      <c r="W42" s="115">
        <f>X.4!J40-K42</f>
        <v>51487</v>
      </c>
      <c r="X42" s="115">
        <f>X.4!K40-L42</f>
        <v>485350</v>
      </c>
      <c r="Y42" s="115"/>
      <c r="Z42" s="115">
        <f>X.4!N40-X.5!N42</f>
        <v>0</v>
      </c>
      <c r="AA42" s="115">
        <f>X.4!O40-X.5!O42</f>
        <v>0</v>
      </c>
      <c r="AB42" s="115"/>
    </row>
    <row r="43" spans="1:28" s="119" customFormat="1" ht="15" customHeight="1">
      <c r="A43" s="119" t="s">
        <v>51</v>
      </c>
      <c r="B43" s="115">
        <f t="shared" si="3"/>
        <v>75342</v>
      </c>
      <c r="C43" s="115">
        <f t="shared" si="0"/>
        <v>847910</v>
      </c>
      <c r="D43" s="115"/>
      <c r="E43" s="115">
        <f t="shared" si="4"/>
        <v>23901</v>
      </c>
      <c r="F43" s="115">
        <f t="shared" si="5"/>
        <v>338611</v>
      </c>
      <c r="G43" s="115"/>
      <c r="H43" s="115">
        <v>4623</v>
      </c>
      <c r="I43" s="115">
        <v>16684</v>
      </c>
      <c r="J43" s="115"/>
      <c r="K43" s="116">
        <v>16924</v>
      </c>
      <c r="L43" s="116">
        <v>124269</v>
      </c>
      <c r="M43" s="116"/>
      <c r="N43" s="116">
        <v>2354</v>
      </c>
      <c r="O43" s="115">
        <v>197658</v>
      </c>
      <c r="P43" s="115"/>
      <c r="Q43" s="115">
        <f t="shared" si="6"/>
        <v>51441</v>
      </c>
      <c r="R43" s="115">
        <f t="shared" si="2"/>
        <v>509299</v>
      </c>
      <c r="S43" s="115"/>
      <c r="T43" s="115">
        <f>X.4!F41-X.5!H43</f>
        <v>15082</v>
      </c>
      <c r="U43" s="115">
        <f>X.4!G41-X.5!I43</f>
        <v>145888</v>
      </c>
      <c r="V43" s="115"/>
      <c r="W43" s="115">
        <f>X.4!J41-K43</f>
        <v>36357</v>
      </c>
      <c r="X43" s="115">
        <f>X.4!K41-L43</f>
        <v>363390</v>
      </c>
      <c r="Y43" s="115"/>
      <c r="Z43" s="115">
        <f>X.4!N41-X.5!N43</f>
        <v>2</v>
      </c>
      <c r="AA43" s="115">
        <f>X.4!O41-X.5!O43</f>
        <v>21</v>
      </c>
      <c r="AB43" s="115"/>
    </row>
    <row r="44" spans="1:28" s="119" customFormat="1" ht="15" customHeight="1" thickBot="1">
      <c r="A44" s="328"/>
      <c r="B44" s="335"/>
      <c r="C44" s="335"/>
      <c r="D44" s="335"/>
      <c r="E44" s="335"/>
      <c r="F44" s="335"/>
      <c r="G44" s="335"/>
      <c r="H44" s="335"/>
      <c r="I44" s="335"/>
      <c r="J44" s="335"/>
      <c r="K44" s="335">
        <f>X.4!J42</f>
        <v>0</v>
      </c>
      <c r="L44" s="335">
        <f>X.4!K42</f>
        <v>0</v>
      </c>
      <c r="M44" s="336"/>
      <c r="N44" s="336"/>
      <c r="O44" s="336"/>
      <c r="P44" s="336"/>
      <c r="Q44" s="336"/>
      <c r="R44" s="336"/>
      <c r="S44" s="336"/>
      <c r="T44" s="336"/>
      <c r="U44" s="336"/>
      <c r="V44" s="336"/>
      <c r="W44" s="336"/>
      <c r="X44" s="336"/>
      <c r="Y44" s="336"/>
      <c r="Z44" s="336"/>
      <c r="AA44" s="336"/>
      <c r="AB44" s="115"/>
    </row>
    <row r="45" spans="1:28" s="119" customFormat="1" ht="15" customHeight="1">
      <c r="A45" s="386" t="s">
        <v>347</v>
      </c>
      <c r="B45" s="387"/>
      <c r="C45" s="387"/>
      <c r="D45" s="387"/>
      <c r="E45" s="387"/>
      <c r="F45" s="387"/>
      <c r="G45" s="387"/>
      <c r="H45" s="387"/>
      <c r="I45" s="387"/>
      <c r="J45" s="387"/>
      <c r="K45" s="387"/>
      <c r="L45" s="387"/>
      <c r="M45" s="388"/>
      <c r="N45" s="388"/>
      <c r="O45" s="388"/>
      <c r="P45" s="388"/>
      <c r="Q45" s="388"/>
      <c r="R45" s="388"/>
      <c r="S45" s="388"/>
      <c r="T45" s="388"/>
      <c r="U45" s="388"/>
      <c r="V45" s="388"/>
      <c r="W45" s="388"/>
      <c r="X45" s="388"/>
      <c r="Y45" s="388"/>
      <c r="Z45" s="388"/>
      <c r="AA45" s="388"/>
      <c r="AB45" s="115"/>
    </row>
    <row r="46" spans="1:28" ht="15" customHeight="1">
      <c r="A46" s="299" t="s">
        <v>16</v>
      </c>
      <c r="B46" s="299"/>
      <c r="C46" s="299"/>
      <c r="D46" s="299"/>
      <c r="E46" s="299"/>
      <c r="F46" s="299"/>
      <c r="G46" s="299"/>
      <c r="H46" s="299"/>
      <c r="I46" s="299"/>
      <c r="J46" s="299"/>
      <c r="K46" s="299"/>
      <c r="L46" s="299"/>
      <c r="M46" s="299"/>
      <c r="N46" s="299"/>
      <c r="O46" s="299"/>
    </row>
    <row r="47" spans="1:28" ht="15" customHeight="1">
      <c r="A47" s="81" t="s">
        <v>278</v>
      </c>
      <c r="B47" s="81"/>
      <c r="C47" s="81"/>
      <c r="D47" s="81"/>
      <c r="E47" s="81"/>
      <c r="F47" s="81"/>
      <c r="G47" s="81"/>
      <c r="H47" s="81"/>
      <c r="I47" s="81"/>
      <c r="J47" s="81"/>
      <c r="K47" s="81"/>
      <c r="L47" s="81"/>
      <c r="M47" s="81"/>
      <c r="N47" s="81"/>
      <c r="O47" s="81"/>
    </row>
    <row r="48" spans="1:28">
      <c r="A48" s="413" t="s">
        <v>282</v>
      </c>
      <c r="B48" s="413"/>
      <c r="C48" s="413"/>
      <c r="D48" s="413"/>
      <c r="E48" s="413"/>
      <c r="F48" s="413"/>
      <c r="G48" s="413"/>
      <c r="H48" s="413"/>
      <c r="I48" s="413"/>
      <c r="J48" s="413"/>
      <c r="K48" s="413"/>
      <c r="L48" s="413"/>
      <c r="M48" s="413"/>
      <c r="N48" s="413"/>
      <c r="O48" s="413"/>
    </row>
  </sheetData>
  <mergeCells count="17">
    <mergeCell ref="A2:AA2"/>
    <mergeCell ref="T5:U5"/>
    <mergeCell ref="H5:I5"/>
    <mergeCell ref="K5:L5"/>
    <mergeCell ref="W5:X5"/>
    <mergeCell ref="A3:AA3"/>
    <mergeCell ref="A4:A6"/>
    <mergeCell ref="B4:C4"/>
    <mergeCell ref="B5:B6"/>
    <mergeCell ref="C5:C6"/>
    <mergeCell ref="E4:O4"/>
    <mergeCell ref="Q4:AA4"/>
    <mergeCell ref="A48:O48"/>
    <mergeCell ref="E5:F5"/>
    <mergeCell ref="Z5:AA5"/>
    <mergeCell ref="Q5:R5"/>
    <mergeCell ref="N5:O5"/>
  </mergeCells>
  <phoneticPr fontId="0" type="noConversion"/>
  <hyperlinks>
    <hyperlink ref="A1" location="Índice!A1" display="Regresar" xr:uid="{00000000-0004-0000-0600-000000000000}"/>
  </hyperlinks>
  <printOptions horizontalCentered="1" gridLinesSet="0"/>
  <pageMargins left="0.27559055118110237" right="0.27559055118110237" top="0.39370078740157483" bottom="0" header="0.15748031496062992" footer="0"/>
  <pageSetup scale="61"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M45"/>
  <sheetViews>
    <sheetView showGridLines="0" showZeros="0" zoomScaleNormal="100" zoomScaleSheetLayoutView="49" workbookViewId="0">
      <selection activeCell="D24" sqref="D24"/>
    </sheetView>
  </sheetViews>
  <sheetFormatPr baseColWidth="10" defaultRowHeight="15"/>
  <cols>
    <col min="1" max="1" width="20.21875" style="119" customWidth="1"/>
    <col min="2" max="2" width="1.5546875" style="119" customWidth="1"/>
    <col min="3" max="3" width="12.109375" style="119" customWidth="1"/>
    <col min="4" max="4" width="11.21875" style="119" customWidth="1"/>
    <col min="5" max="5" width="2.21875" style="119" customWidth="1"/>
    <col min="6" max="6" width="12.109375" style="119" customWidth="1"/>
    <col min="7" max="7" width="11.21875" style="119" customWidth="1"/>
    <col min="8" max="8" width="2.109375" style="119" customWidth="1"/>
    <col min="9" max="9" width="12.109375" style="119" customWidth="1"/>
    <col min="10" max="10" width="11.21875" style="119" customWidth="1"/>
    <col min="11" max="11" width="2.109375" style="119" customWidth="1"/>
    <col min="12" max="12" width="12.109375" style="119" customWidth="1"/>
    <col min="13" max="13" width="11.21875" style="119" customWidth="1"/>
    <col min="14" max="16384" width="11.5546875" style="119"/>
  </cols>
  <sheetData>
    <row r="1" spans="1:13" s="113" customFormat="1" ht="18">
      <c r="A1" s="72" t="s">
        <v>134</v>
      </c>
      <c r="B1" s="55"/>
    </row>
    <row r="2" spans="1:13" s="113" customFormat="1" ht="12.75" customHeight="1">
      <c r="A2" s="422" t="s">
        <v>175</v>
      </c>
      <c r="B2" s="422"/>
      <c r="C2" s="422"/>
      <c r="D2" s="422"/>
      <c r="E2" s="422"/>
      <c r="F2" s="422"/>
      <c r="G2" s="422"/>
      <c r="H2" s="422"/>
      <c r="I2" s="422"/>
      <c r="J2" s="422"/>
      <c r="K2" s="422"/>
      <c r="L2" s="422"/>
      <c r="M2" s="422"/>
    </row>
    <row r="3" spans="1:13" s="113" customFormat="1" ht="30" customHeight="1" thickBot="1">
      <c r="A3" s="424" t="s">
        <v>234</v>
      </c>
      <c r="B3" s="424"/>
      <c r="C3" s="424"/>
      <c r="D3" s="424"/>
      <c r="E3" s="424"/>
      <c r="F3" s="424"/>
      <c r="G3" s="424"/>
      <c r="H3" s="424"/>
      <c r="I3" s="424"/>
      <c r="J3" s="424"/>
      <c r="K3" s="424"/>
      <c r="L3" s="424"/>
      <c r="M3" s="424"/>
    </row>
    <row r="4" spans="1:13" ht="15" customHeight="1" thickBot="1">
      <c r="A4" s="406" t="s">
        <v>233</v>
      </c>
      <c r="B4" s="86"/>
      <c r="C4" s="423" t="s">
        <v>93</v>
      </c>
      <c r="D4" s="423"/>
      <c r="E4" s="90"/>
      <c r="F4" s="423" t="s">
        <v>95</v>
      </c>
      <c r="G4" s="423"/>
      <c r="H4" s="90"/>
      <c r="I4" s="423" t="s">
        <v>96</v>
      </c>
      <c r="J4" s="423"/>
      <c r="K4" s="90"/>
      <c r="L4" s="423" t="s">
        <v>97</v>
      </c>
      <c r="M4" s="423"/>
    </row>
    <row r="5" spans="1:13" ht="15" customHeight="1" thickBot="1">
      <c r="A5" s="407"/>
      <c r="B5" s="87"/>
      <c r="C5" s="87" t="s">
        <v>92</v>
      </c>
      <c r="D5" s="88" t="s">
        <v>94</v>
      </c>
      <c r="E5" s="88"/>
      <c r="F5" s="88" t="s">
        <v>92</v>
      </c>
      <c r="G5" s="88" t="s">
        <v>94</v>
      </c>
      <c r="H5" s="88"/>
      <c r="I5" s="88" t="s">
        <v>92</v>
      </c>
      <c r="J5" s="88" t="s">
        <v>94</v>
      </c>
      <c r="K5" s="88"/>
      <c r="L5" s="88" t="s">
        <v>92</v>
      </c>
      <c r="M5" s="88" t="s">
        <v>94</v>
      </c>
    </row>
    <row r="6" spans="1:13" ht="15" customHeight="1">
      <c r="C6" s="130"/>
      <c r="D6" s="130"/>
      <c r="E6" s="130"/>
      <c r="F6" s="130"/>
      <c r="G6" s="130"/>
      <c r="H6" s="130"/>
      <c r="I6" s="130"/>
      <c r="J6" s="130"/>
      <c r="K6" s="130"/>
      <c r="L6" s="130"/>
      <c r="M6" s="130"/>
    </row>
    <row r="7" spans="1:13" s="126" customFormat="1" ht="15" customHeight="1">
      <c r="A7" s="31" t="s">
        <v>98</v>
      </c>
      <c r="B7" s="124"/>
      <c r="C7" s="125">
        <f>SUM(C8:C42)</f>
        <v>3759315</v>
      </c>
      <c r="D7" s="125">
        <f>SUM(D8:D42)</f>
        <v>15134502</v>
      </c>
      <c r="E7" s="131"/>
      <c r="F7" s="125">
        <f>SUM(F8:F42)</f>
        <v>3405</v>
      </c>
      <c r="G7" s="125">
        <f>SUM(G8:G42)</f>
        <v>58485</v>
      </c>
      <c r="H7" s="114"/>
      <c r="I7" s="125">
        <f>SUM(I8:I42)</f>
        <v>3733868</v>
      </c>
      <c r="J7" s="125">
        <f>SUM(J8:J42)</f>
        <v>13225216</v>
      </c>
      <c r="K7" s="114"/>
      <c r="L7" s="125">
        <f>SUM(L8:L42)</f>
        <v>22042</v>
      </c>
      <c r="M7" s="125">
        <f>SUM(M8:M42)</f>
        <v>1850801</v>
      </c>
    </row>
    <row r="8" spans="1:13" ht="15" customHeight="1">
      <c r="A8" s="14" t="s">
        <v>21</v>
      </c>
      <c r="B8" s="14"/>
      <c r="C8" s="115">
        <f>F8+I8+L8</f>
        <v>82521</v>
      </c>
      <c r="D8" s="115">
        <f t="shared" ref="D8:D42" si="0">G8+J8+M8</f>
        <v>357432</v>
      </c>
      <c r="E8" s="132"/>
      <c r="F8" s="116">
        <f>X.3!E7-X.4!F7</f>
        <v>36</v>
      </c>
      <c r="G8" s="116">
        <f>X.3!F7-X.4!G7</f>
        <v>592</v>
      </c>
      <c r="H8" s="115"/>
      <c r="I8" s="116">
        <f>X.3!H7-X.4!J7</f>
        <v>81828</v>
      </c>
      <c r="J8" s="116">
        <f>X.3!I7-X.4!K7</f>
        <v>301715</v>
      </c>
      <c r="K8" s="115"/>
      <c r="L8" s="116">
        <f>X.3!K7-X.4!N7</f>
        <v>657</v>
      </c>
      <c r="M8" s="116">
        <f>X.3!L7-X.4!O7</f>
        <v>55125</v>
      </c>
    </row>
    <row r="9" spans="1:13" ht="15" customHeight="1">
      <c r="A9" s="14" t="s">
        <v>22</v>
      </c>
      <c r="B9" s="14"/>
      <c r="C9" s="115">
        <f t="shared" ref="C9:C42" si="1">F9+I9+L9</f>
        <v>150239</v>
      </c>
      <c r="D9" s="115">
        <f t="shared" si="0"/>
        <v>589892</v>
      </c>
      <c r="E9" s="132"/>
      <c r="F9" s="116">
        <f>X.3!E8-X.4!F8</f>
        <v>51</v>
      </c>
      <c r="G9" s="116">
        <f>X.3!F8-X.4!G8</f>
        <v>443</v>
      </c>
      <c r="H9" s="115"/>
      <c r="I9" s="116">
        <f>X.3!H8-X.4!J8</f>
        <v>148969</v>
      </c>
      <c r="J9" s="116">
        <f>X.3!I8-X.4!K8</f>
        <v>487201</v>
      </c>
      <c r="K9" s="115"/>
      <c r="L9" s="116">
        <f>X.3!K8-X.4!N8</f>
        <v>1219</v>
      </c>
      <c r="M9" s="116">
        <f>X.3!L8-X.4!O8</f>
        <v>102248</v>
      </c>
    </row>
    <row r="10" spans="1:13" ht="15" customHeight="1">
      <c r="A10" s="14" t="s">
        <v>23</v>
      </c>
      <c r="B10" s="14"/>
      <c r="C10" s="115">
        <f t="shared" si="1"/>
        <v>34149</v>
      </c>
      <c r="D10" s="115">
        <f t="shared" si="0"/>
        <v>143542</v>
      </c>
      <c r="E10" s="132"/>
      <c r="F10" s="116">
        <f>X.3!E9-X.4!F9</f>
        <v>20</v>
      </c>
      <c r="G10" s="116">
        <f>X.3!F9-X.4!G9</f>
        <v>198</v>
      </c>
      <c r="H10" s="115"/>
      <c r="I10" s="116">
        <f>X.3!H9-X.4!J9</f>
        <v>33787</v>
      </c>
      <c r="J10" s="116">
        <f>X.3!I9-X.4!K9</f>
        <v>114610</v>
      </c>
      <c r="K10" s="115"/>
      <c r="L10" s="116">
        <f>X.3!K9-X.4!N9</f>
        <v>342</v>
      </c>
      <c r="M10" s="116">
        <f>X.3!L9-X.4!O9</f>
        <v>28734</v>
      </c>
    </row>
    <row r="11" spans="1:13" ht="15" customHeight="1">
      <c r="A11" s="14" t="s">
        <v>24</v>
      </c>
      <c r="B11" s="14"/>
      <c r="C11" s="115">
        <f t="shared" si="1"/>
        <v>35118</v>
      </c>
      <c r="D11" s="115">
        <f t="shared" si="0"/>
        <v>113365</v>
      </c>
      <c r="E11" s="132"/>
      <c r="F11" s="116">
        <f>X.3!E10-X.4!F10</f>
        <v>10</v>
      </c>
      <c r="G11" s="116">
        <f>X.3!F10-X.4!G10</f>
        <v>143</v>
      </c>
      <c r="H11" s="115"/>
      <c r="I11" s="116">
        <f>X.3!H10-X.4!J10</f>
        <v>34970</v>
      </c>
      <c r="J11" s="116">
        <f>X.3!I10-X.4!K10</f>
        <v>101630</v>
      </c>
      <c r="K11" s="115"/>
      <c r="L11" s="116">
        <f>X.3!K10-X.4!N10</f>
        <v>138</v>
      </c>
      <c r="M11" s="116">
        <f>X.3!L10-X.4!O10</f>
        <v>11592</v>
      </c>
    </row>
    <row r="12" spans="1:13" ht="15" customHeight="1">
      <c r="A12" s="128" t="s">
        <v>25</v>
      </c>
      <c r="B12" s="128"/>
      <c r="C12" s="115">
        <f t="shared" si="1"/>
        <v>93057</v>
      </c>
      <c r="D12" s="115">
        <f t="shared" si="0"/>
        <v>367913</v>
      </c>
      <c r="E12" s="132"/>
      <c r="F12" s="116">
        <f>X.3!E11-X.4!F11</f>
        <v>55</v>
      </c>
      <c r="G12" s="116">
        <f>X.3!F11-X.4!G11</f>
        <v>1093</v>
      </c>
      <c r="H12" s="115"/>
      <c r="I12" s="116">
        <f>X.3!H11-X.4!J11</f>
        <v>92443</v>
      </c>
      <c r="J12" s="116">
        <f>X.3!I11-X.4!K11</f>
        <v>319864</v>
      </c>
      <c r="K12" s="115"/>
      <c r="L12" s="116">
        <f>X.3!K11-X.4!N11</f>
        <v>559</v>
      </c>
      <c r="M12" s="116">
        <f>X.3!L11-X.4!O11</f>
        <v>46956</v>
      </c>
    </row>
    <row r="13" spans="1:13" ht="15" customHeight="1">
      <c r="A13" s="127" t="s">
        <v>208</v>
      </c>
      <c r="B13" s="128"/>
      <c r="C13" s="115">
        <f t="shared" si="1"/>
        <v>139874</v>
      </c>
      <c r="D13" s="115">
        <f t="shared" si="0"/>
        <v>562462</v>
      </c>
      <c r="E13" s="132"/>
      <c r="F13" s="116">
        <f>X.3!E12-X.4!F12</f>
        <v>112</v>
      </c>
      <c r="G13" s="116">
        <f>X.3!F12-X.4!G12</f>
        <v>1798</v>
      </c>
      <c r="H13" s="115"/>
      <c r="I13" s="116">
        <f>X.3!H12-X.4!J12</f>
        <v>138890</v>
      </c>
      <c r="J13" s="116">
        <f>X.3!I12-X.4!K12</f>
        <v>487416</v>
      </c>
      <c r="K13" s="115"/>
      <c r="L13" s="116">
        <f>X.3!K12-X.4!N12</f>
        <v>872</v>
      </c>
      <c r="M13" s="116">
        <f>X.3!L12-X.4!O12</f>
        <v>73248</v>
      </c>
    </row>
    <row r="14" spans="1:13" ht="15" customHeight="1">
      <c r="A14" s="127" t="s">
        <v>27</v>
      </c>
      <c r="B14" s="128"/>
      <c r="C14" s="115">
        <f t="shared" si="1"/>
        <v>117370</v>
      </c>
      <c r="D14" s="115">
        <f t="shared" si="0"/>
        <v>465861</v>
      </c>
      <c r="E14" s="132"/>
      <c r="F14" s="116">
        <f>X.3!E13-X.4!F13</f>
        <v>94</v>
      </c>
      <c r="G14" s="116">
        <f>X.3!F13-X.4!G13</f>
        <v>1754</v>
      </c>
      <c r="H14" s="115"/>
      <c r="I14" s="116">
        <f>X.3!H13-X.4!J13</f>
        <v>116551</v>
      </c>
      <c r="J14" s="116">
        <f>X.3!I13-X.4!K13</f>
        <v>403207</v>
      </c>
      <c r="K14" s="115"/>
      <c r="L14" s="116">
        <f>X.3!K13-X.4!N13</f>
        <v>725</v>
      </c>
      <c r="M14" s="116">
        <f>X.3!L13-X.4!O13</f>
        <v>60900</v>
      </c>
    </row>
    <row r="15" spans="1:13" ht="15" customHeight="1">
      <c r="A15" s="128" t="s">
        <v>28</v>
      </c>
      <c r="B15" s="128"/>
      <c r="C15" s="115">
        <f t="shared" si="1"/>
        <v>40078</v>
      </c>
      <c r="D15" s="115">
        <f t="shared" si="0"/>
        <v>177853</v>
      </c>
      <c r="E15" s="132"/>
      <c r="F15" s="116">
        <f>X.3!E14-X.4!F14</f>
        <v>15</v>
      </c>
      <c r="G15" s="116">
        <f>X.3!F14-X.4!G14</f>
        <v>213</v>
      </c>
      <c r="H15" s="115"/>
      <c r="I15" s="116">
        <f>X.3!H14-X.4!J14</f>
        <v>39802</v>
      </c>
      <c r="J15" s="116">
        <f>X.3!I14-X.4!K14</f>
        <v>155874</v>
      </c>
      <c r="K15" s="115"/>
      <c r="L15" s="116">
        <f>X.3!K14-X.4!N14</f>
        <v>261</v>
      </c>
      <c r="M15" s="116">
        <f>X.3!L14-X.4!O14</f>
        <v>21766</v>
      </c>
    </row>
    <row r="16" spans="1:13" ht="15" customHeight="1">
      <c r="A16" s="14" t="s">
        <v>201</v>
      </c>
      <c r="B16" s="14"/>
      <c r="C16" s="115">
        <f t="shared" si="1"/>
        <v>130972</v>
      </c>
      <c r="D16" s="115">
        <f t="shared" si="0"/>
        <v>499964</v>
      </c>
      <c r="E16" s="132"/>
      <c r="F16" s="116">
        <f>X.3!E15-X.4!F15</f>
        <v>50</v>
      </c>
      <c r="G16" s="116">
        <f>X.3!F15-X.4!G15</f>
        <v>898</v>
      </c>
      <c r="H16" s="115"/>
      <c r="I16" s="116">
        <f>X.3!H15-X.4!J15</f>
        <v>130387</v>
      </c>
      <c r="J16" s="116">
        <f>X.3!I15-X.4!K15</f>
        <v>454126</v>
      </c>
      <c r="K16" s="115"/>
      <c r="L16" s="116">
        <f>X.3!K15-X.4!N15</f>
        <v>535</v>
      </c>
      <c r="M16" s="116">
        <f>X.3!L15-X.4!O15</f>
        <v>44940</v>
      </c>
    </row>
    <row r="17" spans="1:13" ht="15" customHeight="1">
      <c r="A17" s="14" t="s">
        <v>206</v>
      </c>
      <c r="B17" s="14"/>
      <c r="C17" s="115">
        <f t="shared" si="1"/>
        <v>192455</v>
      </c>
      <c r="D17" s="115">
        <f t="shared" si="0"/>
        <v>744922</v>
      </c>
      <c r="E17" s="132"/>
      <c r="F17" s="116">
        <f>X.3!E16-X.4!F16</f>
        <v>71</v>
      </c>
      <c r="G17" s="116">
        <f>X.3!F16-X.4!G16</f>
        <v>784</v>
      </c>
      <c r="H17" s="115"/>
      <c r="I17" s="116">
        <f>X.3!H16-X.4!J16</f>
        <v>191377</v>
      </c>
      <c r="J17" s="116">
        <f>X.3!I16-X.4!K16</f>
        <v>659550</v>
      </c>
      <c r="K17" s="115"/>
      <c r="L17" s="116">
        <f>X.3!K16-X.4!N16</f>
        <v>1007</v>
      </c>
      <c r="M17" s="116">
        <f>X.3!L16-X.4!O16</f>
        <v>84588</v>
      </c>
    </row>
    <row r="18" spans="1:13" ht="15" customHeight="1">
      <c r="A18" s="14" t="s">
        <v>29</v>
      </c>
      <c r="B18" s="14"/>
      <c r="C18" s="115">
        <f t="shared" si="1"/>
        <v>21729</v>
      </c>
      <c r="D18" s="115">
        <f t="shared" si="0"/>
        <v>118373</v>
      </c>
      <c r="E18" s="132"/>
      <c r="F18" s="116">
        <f>X.3!E17-X.4!F17</f>
        <v>40</v>
      </c>
      <c r="G18" s="116">
        <f>X.3!F17-X.4!G17</f>
        <v>700</v>
      </c>
      <c r="H18" s="115"/>
      <c r="I18" s="116">
        <f>X.3!H17-X.4!J17</f>
        <v>21358</v>
      </c>
      <c r="J18" s="116">
        <f>X.3!I17-X.4!K17</f>
        <v>89869</v>
      </c>
      <c r="K18" s="115"/>
      <c r="L18" s="116">
        <f>X.3!K17-X.4!N17</f>
        <v>331</v>
      </c>
      <c r="M18" s="116">
        <f>X.3!L17-X.4!O17</f>
        <v>27804</v>
      </c>
    </row>
    <row r="19" spans="1:13" ht="15" customHeight="1">
      <c r="A19" s="14" t="s">
        <v>30</v>
      </c>
      <c r="B19" s="14"/>
      <c r="C19" s="115">
        <f t="shared" si="1"/>
        <v>211593</v>
      </c>
      <c r="D19" s="115">
        <f t="shared" si="0"/>
        <v>812063</v>
      </c>
      <c r="E19" s="132"/>
      <c r="F19" s="116">
        <f>X.3!E18-X.4!F18</f>
        <v>96</v>
      </c>
      <c r="G19" s="116">
        <f>X.3!F18-X.4!G18</f>
        <v>1528</v>
      </c>
      <c r="H19" s="115"/>
      <c r="I19" s="116">
        <f>X.3!H18-X.4!J18</f>
        <v>210514</v>
      </c>
      <c r="J19" s="116">
        <f>X.3!I18-X.4!K18</f>
        <v>727963</v>
      </c>
      <c r="K19" s="115"/>
      <c r="L19" s="116">
        <f>X.3!K18-X.4!N18</f>
        <v>983</v>
      </c>
      <c r="M19" s="116">
        <f>X.3!L18-X.4!O18</f>
        <v>82572</v>
      </c>
    </row>
    <row r="20" spans="1:13" ht="15" customHeight="1">
      <c r="A20" s="14" t="s">
        <v>31</v>
      </c>
      <c r="B20" s="14"/>
      <c r="C20" s="115">
        <f t="shared" si="1"/>
        <v>58141</v>
      </c>
      <c r="D20" s="115">
        <f t="shared" si="0"/>
        <v>191303</v>
      </c>
      <c r="E20" s="132"/>
      <c r="F20" s="116">
        <f>X.3!E19-X.4!F19</f>
        <v>10</v>
      </c>
      <c r="G20" s="116">
        <f>X.3!F19-X.4!G19</f>
        <v>156</v>
      </c>
      <c r="H20" s="115"/>
      <c r="I20" s="116">
        <f>X.3!H19-X.4!J19</f>
        <v>57813</v>
      </c>
      <c r="J20" s="116">
        <f>X.3!I19-X.4!K19</f>
        <v>164435</v>
      </c>
      <c r="K20" s="115"/>
      <c r="L20" s="116">
        <f>X.3!K19-X.4!N19</f>
        <v>318</v>
      </c>
      <c r="M20" s="116">
        <f>X.3!L19-X.4!O19</f>
        <v>26712</v>
      </c>
    </row>
    <row r="21" spans="1:13" ht="15" customHeight="1">
      <c r="A21" s="14" t="s">
        <v>32</v>
      </c>
      <c r="B21" s="14"/>
      <c r="C21" s="115">
        <f t="shared" si="1"/>
        <v>55367</v>
      </c>
      <c r="D21" s="115">
        <f t="shared" si="0"/>
        <v>219670</v>
      </c>
      <c r="E21" s="132"/>
      <c r="F21" s="116">
        <f>X.3!E20-X.4!F20</f>
        <v>107</v>
      </c>
      <c r="G21" s="116">
        <f>X.3!F20-X.4!G20</f>
        <v>1798</v>
      </c>
      <c r="H21" s="115"/>
      <c r="I21" s="116">
        <f>X.3!H20-X.4!J20</f>
        <v>54921</v>
      </c>
      <c r="J21" s="116">
        <f>X.3!I20-X.4!K20</f>
        <v>189396</v>
      </c>
      <c r="K21" s="115"/>
      <c r="L21" s="116">
        <f>X.3!K20-X.4!N20</f>
        <v>339</v>
      </c>
      <c r="M21" s="116">
        <f>X.3!L20-X.4!O20</f>
        <v>28476</v>
      </c>
    </row>
    <row r="22" spans="1:13" ht="15" customHeight="1">
      <c r="A22" s="14" t="s">
        <v>33</v>
      </c>
      <c r="B22" s="14"/>
      <c r="C22" s="115">
        <f t="shared" si="1"/>
        <v>305453</v>
      </c>
      <c r="D22" s="115">
        <f t="shared" si="0"/>
        <v>1453358</v>
      </c>
      <c r="E22" s="132"/>
      <c r="F22" s="116">
        <f>X.3!E21-X.4!F21</f>
        <v>155</v>
      </c>
      <c r="G22" s="116">
        <f>X.3!F21-X.4!G21</f>
        <v>2242</v>
      </c>
      <c r="H22" s="115"/>
      <c r="I22" s="116">
        <f>X.3!H21-X.4!J21</f>
        <v>302915</v>
      </c>
      <c r="J22" s="116">
        <f>X.3!I21-X.4!K21</f>
        <v>1251014</v>
      </c>
      <c r="K22" s="115"/>
      <c r="L22" s="116">
        <f>X.3!K21-X.4!N21</f>
        <v>2383</v>
      </c>
      <c r="M22" s="116">
        <f>X.3!L21-X.4!O21</f>
        <v>200102</v>
      </c>
    </row>
    <row r="23" spans="1:13" ht="15" customHeight="1">
      <c r="A23" s="14" t="s">
        <v>203</v>
      </c>
      <c r="B23" s="14"/>
      <c r="C23" s="115">
        <f t="shared" si="1"/>
        <v>277183</v>
      </c>
      <c r="D23" s="115">
        <f t="shared" si="0"/>
        <v>1200952</v>
      </c>
      <c r="E23" s="132"/>
      <c r="F23" s="116">
        <f>X.3!E22-X.4!F22</f>
        <v>163</v>
      </c>
      <c r="G23" s="116">
        <f>X.3!F22-X.4!G22</f>
        <v>2552</v>
      </c>
      <c r="H23" s="115"/>
      <c r="I23" s="116">
        <f>X.3!H22-X.4!J22</f>
        <v>275912</v>
      </c>
      <c r="J23" s="116">
        <f>X.3!I22-X.4!K22</f>
        <v>1105328</v>
      </c>
      <c r="K23" s="115"/>
      <c r="L23" s="116">
        <f>X.3!K22-X.4!N22</f>
        <v>1108</v>
      </c>
      <c r="M23" s="116">
        <f>X.3!L22-X.4!O22</f>
        <v>93072</v>
      </c>
    </row>
    <row r="24" spans="1:13" ht="15" customHeight="1">
      <c r="A24" s="14" t="s">
        <v>204</v>
      </c>
      <c r="B24" s="14"/>
      <c r="C24" s="115">
        <f t="shared" si="1"/>
        <v>178497</v>
      </c>
      <c r="D24" s="115">
        <f t="shared" si="0"/>
        <v>629454</v>
      </c>
      <c r="E24" s="132"/>
      <c r="F24" s="116">
        <f>X.3!E23-X.4!F23</f>
        <v>36</v>
      </c>
      <c r="G24" s="116">
        <f>X.3!F23-X.4!G23</f>
        <v>713</v>
      </c>
      <c r="H24" s="115"/>
      <c r="I24" s="116">
        <f>X.3!H23-X.4!J23</f>
        <v>177853</v>
      </c>
      <c r="J24" s="116">
        <f>X.3!I23-X.4!K23</f>
        <v>577669</v>
      </c>
      <c r="K24" s="115"/>
      <c r="L24" s="116">
        <f>X.3!K23-X.4!N23</f>
        <v>608</v>
      </c>
      <c r="M24" s="116">
        <f>X.3!L23-X.4!O23</f>
        <v>51072</v>
      </c>
    </row>
    <row r="25" spans="1:13" ht="15" customHeight="1">
      <c r="A25" s="14" t="s">
        <v>34</v>
      </c>
      <c r="B25" s="14"/>
      <c r="C25" s="115">
        <f t="shared" si="1"/>
        <v>97167</v>
      </c>
      <c r="D25" s="115">
        <f t="shared" si="0"/>
        <v>385740</v>
      </c>
      <c r="E25" s="132"/>
      <c r="F25" s="116">
        <f>X.3!E24-X.4!F24</f>
        <v>37</v>
      </c>
      <c r="G25" s="116">
        <f>X.3!F24-X.4!G24</f>
        <v>641</v>
      </c>
      <c r="H25" s="115"/>
      <c r="I25" s="116">
        <f>X.3!H24-X.4!J24</f>
        <v>96398</v>
      </c>
      <c r="J25" s="116">
        <f>X.3!I24-X.4!K24</f>
        <v>323611</v>
      </c>
      <c r="K25" s="115"/>
      <c r="L25" s="116">
        <f>X.3!K24-X.4!N24</f>
        <v>732</v>
      </c>
      <c r="M25" s="116">
        <f>X.3!L24-X.4!O24</f>
        <v>61488</v>
      </c>
    </row>
    <row r="26" spans="1:13" ht="15" customHeight="1">
      <c r="A26" s="14" t="s">
        <v>35</v>
      </c>
      <c r="B26" s="14"/>
      <c r="C26" s="115">
        <f t="shared" si="1"/>
        <v>60030</v>
      </c>
      <c r="D26" s="115">
        <f t="shared" si="0"/>
        <v>234383</v>
      </c>
      <c r="E26" s="132"/>
      <c r="F26" s="116">
        <f>X.3!E25-X.4!F25</f>
        <v>560</v>
      </c>
      <c r="G26" s="116">
        <f>X.3!F25-X.4!G25</f>
        <v>11057</v>
      </c>
      <c r="H26" s="115"/>
      <c r="I26" s="116">
        <f>X.3!H25-X.4!J25</f>
        <v>59168</v>
      </c>
      <c r="J26" s="116">
        <f>X.3!I25-X.4!K25</f>
        <v>197958</v>
      </c>
      <c r="K26" s="115"/>
      <c r="L26" s="116">
        <f>X.3!K25-X.4!N25</f>
        <v>302</v>
      </c>
      <c r="M26" s="116">
        <f>X.3!L25-X.4!O25</f>
        <v>25368</v>
      </c>
    </row>
    <row r="27" spans="1:13" ht="15" customHeight="1">
      <c r="A27" s="14" t="s">
        <v>36</v>
      </c>
      <c r="B27" s="14"/>
      <c r="C27" s="115">
        <f t="shared" si="1"/>
        <v>49899</v>
      </c>
      <c r="D27" s="115">
        <f t="shared" si="0"/>
        <v>182528</v>
      </c>
      <c r="E27" s="132"/>
      <c r="F27" s="116">
        <f>X.3!E26-X.4!F26</f>
        <v>14</v>
      </c>
      <c r="G27" s="116">
        <f>X.3!F26-X.4!G26</f>
        <v>219</v>
      </c>
      <c r="H27" s="115"/>
      <c r="I27" s="116">
        <f>X.3!H26-X.4!J26</f>
        <v>49548</v>
      </c>
      <c r="J27" s="116">
        <f>X.3!I26-X.4!K26</f>
        <v>154001</v>
      </c>
      <c r="K27" s="115"/>
      <c r="L27" s="116">
        <f>X.3!K26-X.4!N26</f>
        <v>337</v>
      </c>
      <c r="M27" s="116">
        <f>X.3!L26-X.4!O26</f>
        <v>28308</v>
      </c>
    </row>
    <row r="28" spans="1:13" ht="15" customHeight="1">
      <c r="A28" s="14" t="s">
        <v>37</v>
      </c>
      <c r="B28" s="14"/>
      <c r="C28" s="115">
        <f t="shared" si="1"/>
        <v>102673</v>
      </c>
      <c r="D28" s="115">
        <f t="shared" si="0"/>
        <v>554069</v>
      </c>
      <c r="E28" s="132"/>
      <c r="F28" s="116">
        <f>X.3!E27-X.4!F27</f>
        <v>193</v>
      </c>
      <c r="G28" s="116">
        <f>X.3!F27-X.4!G27</f>
        <v>2888</v>
      </c>
      <c r="H28" s="115"/>
      <c r="I28" s="116">
        <f>X.3!H27-X.4!J27</f>
        <v>101557</v>
      </c>
      <c r="J28" s="116">
        <f>X.3!I27-X.4!K27</f>
        <v>473649</v>
      </c>
      <c r="K28" s="115"/>
      <c r="L28" s="116">
        <f>X.3!K27-X.4!N27</f>
        <v>923</v>
      </c>
      <c r="M28" s="116">
        <f>X.3!L27-X.4!O27</f>
        <v>77532</v>
      </c>
    </row>
    <row r="29" spans="1:13" ht="15" customHeight="1">
      <c r="A29" s="14" t="s">
        <v>38</v>
      </c>
      <c r="B29" s="14"/>
      <c r="C29" s="115">
        <f t="shared" si="1"/>
        <v>63751</v>
      </c>
      <c r="D29" s="115">
        <f t="shared" si="0"/>
        <v>277720</v>
      </c>
      <c r="E29" s="132"/>
      <c r="F29" s="116">
        <f>X.3!E28-X.4!F28</f>
        <v>23</v>
      </c>
      <c r="G29" s="116">
        <f>X.3!F28-X.4!G28</f>
        <v>416</v>
      </c>
      <c r="H29" s="115"/>
      <c r="I29" s="116">
        <f>X.3!H28-X.4!J28</f>
        <v>63172</v>
      </c>
      <c r="J29" s="116">
        <f>X.3!I28-X.4!K28</f>
        <v>230600</v>
      </c>
      <c r="K29" s="115"/>
      <c r="L29" s="116">
        <f>X.3!K28-X.4!N28</f>
        <v>556</v>
      </c>
      <c r="M29" s="116">
        <f>X.3!L28-X.4!O28</f>
        <v>46704</v>
      </c>
    </row>
    <row r="30" spans="1:13" ht="15" customHeight="1">
      <c r="A30" s="14" t="s">
        <v>39</v>
      </c>
      <c r="B30" s="14"/>
      <c r="C30" s="115">
        <f t="shared" si="1"/>
        <v>146112</v>
      </c>
      <c r="D30" s="115">
        <f t="shared" si="0"/>
        <v>516409</v>
      </c>
      <c r="E30" s="132"/>
      <c r="F30" s="116">
        <f>X.3!E29-X.4!F29</f>
        <v>76</v>
      </c>
      <c r="G30" s="116">
        <f>X.3!F29-X.4!G29</f>
        <v>1295</v>
      </c>
      <c r="H30" s="115"/>
      <c r="I30" s="116">
        <f>X.3!H29-X.4!J29</f>
        <v>145487</v>
      </c>
      <c r="J30" s="116">
        <f>X.3!I29-X.4!K29</f>
        <v>468998</v>
      </c>
      <c r="K30" s="115"/>
      <c r="L30" s="116">
        <f>X.3!K29-X.4!N29</f>
        <v>549</v>
      </c>
      <c r="M30" s="116">
        <f>X.3!L29-X.4!O29</f>
        <v>46116</v>
      </c>
    </row>
    <row r="31" spans="1:13" ht="15" customHeight="1">
      <c r="A31" s="14" t="s">
        <v>40</v>
      </c>
      <c r="B31" s="14"/>
      <c r="C31" s="115">
        <f t="shared" si="1"/>
        <v>114338</v>
      </c>
      <c r="D31" s="115">
        <f t="shared" si="0"/>
        <v>385877</v>
      </c>
      <c r="E31" s="132"/>
      <c r="F31" s="116">
        <f>X.3!E30-X.4!F30</f>
        <v>62</v>
      </c>
      <c r="G31" s="116">
        <f>X.3!F30-X.4!G30</f>
        <v>1215</v>
      </c>
      <c r="H31" s="115"/>
      <c r="I31" s="116">
        <f>X.3!H30-X.4!J30</f>
        <v>113798</v>
      </c>
      <c r="J31" s="116">
        <f>X.3!I30-X.4!K30</f>
        <v>344510</v>
      </c>
      <c r="K31" s="115"/>
      <c r="L31" s="116">
        <f>X.3!K30-X.4!N30</f>
        <v>478</v>
      </c>
      <c r="M31" s="116">
        <f>X.3!L30-X.4!O30</f>
        <v>40152</v>
      </c>
    </row>
    <row r="32" spans="1:13" ht="15" customHeight="1">
      <c r="A32" s="14" t="s">
        <v>41</v>
      </c>
      <c r="B32" s="14"/>
      <c r="C32" s="115">
        <f t="shared" si="1"/>
        <v>117062</v>
      </c>
      <c r="D32" s="115">
        <f t="shared" si="0"/>
        <v>444799</v>
      </c>
      <c r="E32" s="132"/>
      <c r="F32" s="116">
        <f>X.3!E31-X.4!F31</f>
        <v>65</v>
      </c>
      <c r="G32" s="116">
        <f>X.3!F31-X.4!G31</f>
        <v>1153</v>
      </c>
      <c r="H32" s="115"/>
      <c r="I32" s="116">
        <f>X.3!H31-X.4!J31</f>
        <v>116323</v>
      </c>
      <c r="J32" s="116">
        <f>X.3!I31-X.4!K31</f>
        <v>387030</v>
      </c>
      <c r="K32" s="115"/>
      <c r="L32" s="116">
        <f>X.3!K31-X.4!N31</f>
        <v>674</v>
      </c>
      <c r="M32" s="116">
        <f>X.3!L31-X.4!O31</f>
        <v>56616</v>
      </c>
    </row>
    <row r="33" spans="1:13" ht="15" customHeight="1">
      <c r="A33" s="14" t="s">
        <v>42</v>
      </c>
      <c r="B33" s="14"/>
      <c r="C33" s="115">
        <f t="shared" si="1"/>
        <v>67109</v>
      </c>
      <c r="D33" s="115">
        <f t="shared" si="0"/>
        <v>410080</v>
      </c>
      <c r="E33" s="132"/>
      <c r="F33" s="116">
        <f>X.3!E32-X.4!F32</f>
        <v>585</v>
      </c>
      <c r="G33" s="116">
        <f>X.3!F32-X.4!G32</f>
        <v>9110</v>
      </c>
      <c r="H33" s="115"/>
      <c r="I33" s="116">
        <f>X.3!H32-X.4!J32</f>
        <v>66006</v>
      </c>
      <c r="J33" s="116">
        <f>X.3!I32-X.4!K32</f>
        <v>357605</v>
      </c>
      <c r="K33" s="115"/>
      <c r="L33" s="116">
        <f>X.3!K32-X.4!N32</f>
        <v>518</v>
      </c>
      <c r="M33" s="116">
        <f>X.3!L32-X.4!O32</f>
        <v>43365</v>
      </c>
    </row>
    <row r="34" spans="1:13" ht="15" customHeight="1">
      <c r="A34" s="14" t="s">
        <v>43</v>
      </c>
      <c r="B34" s="14"/>
      <c r="C34" s="115">
        <f t="shared" si="1"/>
        <v>93726</v>
      </c>
      <c r="D34" s="115">
        <f t="shared" si="0"/>
        <v>422303</v>
      </c>
      <c r="E34" s="132"/>
      <c r="F34" s="116">
        <f>X.3!E33-X.4!F33</f>
        <v>155</v>
      </c>
      <c r="G34" s="116">
        <f>X.3!F33-X.4!G33</f>
        <v>2401</v>
      </c>
      <c r="H34" s="115"/>
      <c r="I34" s="116">
        <f>X.3!H33-X.4!J33</f>
        <v>92765</v>
      </c>
      <c r="J34" s="116">
        <f>X.3!I33-X.4!K33</f>
        <v>352198</v>
      </c>
      <c r="K34" s="115"/>
      <c r="L34" s="116">
        <f>X.3!K33-X.4!N33</f>
        <v>806</v>
      </c>
      <c r="M34" s="116">
        <f>X.3!L33-X.4!O33</f>
        <v>67704</v>
      </c>
    </row>
    <row r="35" spans="1:13" ht="15" customHeight="1">
      <c r="A35" s="14" t="s">
        <v>44</v>
      </c>
      <c r="B35" s="14"/>
      <c r="C35" s="115">
        <f t="shared" si="1"/>
        <v>122450</v>
      </c>
      <c r="D35" s="115">
        <f t="shared" si="0"/>
        <v>452120</v>
      </c>
      <c r="E35" s="132"/>
      <c r="F35" s="116">
        <f>X.3!E34-X.4!F34</f>
        <v>141</v>
      </c>
      <c r="G35" s="116">
        <f>X.3!F34-X.4!G34</f>
        <v>2413</v>
      </c>
      <c r="H35" s="115"/>
      <c r="I35" s="116">
        <f>X.3!H34-X.4!J34</f>
        <v>121667</v>
      </c>
      <c r="J35" s="116">
        <f>X.3!I34-X.4!K34</f>
        <v>395856</v>
      </c>
      <c r="K35" s="115"/>
      <c r="L35" s="116">
        <f>X.3!K34-X.4!N34</f>
        <v>642</v>
      </c>
      <c r="M35" s="116">
        <f>X.3!L34-X.4!O34</f>
        <v>53851</v>
      </c>
    </row>
    <row r="36" spans="1:13" ht="15" customHeight="1">
      <c r="A36" s="14" t="s">
        <v>45</v>
      </c>
      <c r="B36" s="14"/>
      <c r="C36" s="115">
        <f t="shared" si="1"/>
        <v>68294</v>
      </c>
      <c r="D36" s="115">
        <f t="shared" si="0"/>
        <v>192401</v>
      </c>
      <c r="E36" s="132"/>
      <c r="F36" s="116">
        <f>X.3!E35-X.4!F35</f>
        <v>7</v>
      </c>
      <c r="G36" s="116">
        <f>X.3!F35-X.4!G35</f>
        <v>91</v>
      </c>
      <c r="H36" s="115"/>
      <c r="I36" s="116">
        <f>X.3!H35-X.4!J35</f>
        <v>68063</v>
      </c>
      <c r="J36" s="116">
        <f>X.3!I35-X.4!K35</f>
        <v>173494</v>
      </c>
      <c r="K36" s="115"/>
      <c r="L36" s="116">
        <f>X.3!K35-X.4!N35</f>
        <v>224</v>
      </c>
      <c r="M36" s="116">
        <f>X.3!L35-X.4!O35</f>
        <v>18816</v>
      </c>
    </row>
    <row r="37" spans="1:13" ht="15" customHeight="1">
      <c r="A37" s="14" t="s">
        <v>46</v>
      </c>
      <c r="B37" s="14"/>
      <c r="C37" s="115">
        <f t="shared" si="1"/>
        <v>138604</v>
      </c>
      <c r="D37" s="115">
        <f t="shared" si="0"/>
        <v>526677</v>
      </c>
      <c r="E37" s="132"/>
      <c r="F37" s="116">
        <f>X.3!E36-X.4!F36</f>
        <v>264</v>
      </c>
      <c r="G37" s="116">
        <f>X.3!F36-X.4!G36</f>
        <v>5957</v>
      </c>
      <c r="H37" s="115"/>
      <c r="I37" s="116">
        <f>X.3!H36-X.4!J36</f>
        <v>137738</v>
      </c>
      <c r="J37" s="116">
        <f>X.3!I36-X.4!K36</f>
        <v>470152</v>
      </c>
      <c r="K37" s="115"/>
      <c r="L37" s="116">
        <f>X.3!K36-X.4!N36</f>
        <v>602</v>
      </c>
      <c r="M37" s="116">
        <f>X.3!L36-X.4!O36</f>
        <v>50568</v>
      </c>
    </row>
    <row r="38" spans="1:13" ht="15" customHeight="1">
      <c r="A38" s="14" t="s">
        <v>47</v>
      </c>
      <c r="B38" s="14"/>
      <c r="C38" s="115">
        <f t="shared" si="1"/>
        <v>27482</v>
      </c>
      <c r="D38" s="115">
        <f t="shared" si="0"/>
        <v>87604</v>
      </c>
      <c r="E38" s="132"/>
      <c r="F38" s="116">
        <f>X.3!E37-X.4!F37</f>
        <v>0</v>
      </c>
      <c r="G38" s="116">
        <f>X.3!F37-X.4!G37</f>
        <v>0</v>
      </c>
      <c r="H38" s="115"/>
      <c r="I38" s="116">
        <f>X.3!H37-X.4!J37</f>
        <v>27352</v>
      </c>
      <c r="J38" s="116">
        <f>X.3!I37-X.4!K37</f>
        <v>76684</v>
      </c>
      <c r="K38" s="115"/>
      <c r="L38" s="116">
        <f>X.3!K37-X.4!N37</f>
        <v>130</v>
      </c>
      <c r="M38" s="116">
        <f>X.3!L37-X.4!O37</f>
        <v>10920</v>
      </c>
    </row>
    <row r="39" spans="1:13" ht="15" customHeight="1">
      <c r="A39" s="14" t="s">
        <v>48</v>
      </c>
      <c r="B39" s="14"/>
      <c r="C39" s="115">
        <f t="shared" si="1"/>
        <v>121700</v>
      </c>
      <c r="D39" s="115">
        <f t="shared" si="0"/>
        <v>643115</v>
      </c>
      <c r="E39" s="132"/>
      <c r="F39" s="116">
        <f>X.3!E38-X.4!F38</f>
        <v>71</v>
      </c>
      <c r="G39" s="116">
        <f>X.3!F38-X.4!G38</f>
        <v>1362</v>
      </c>
      <c r="H39" s="115"/>
      <c r="I39" s="116">
        <f>X.3!H38-X.4!J38</f>
        <v>120357</v>
      </c>
      <c r="J39" s="116">
        <f>X.3!I38-X.4!K38</f>
        <v>534975</v>
      </c>
      <c r="K39" s="115"/>
      <c r="L39" s="116">
        <f>X.3!K38-X.4!N38</f>
        <v>1272</v>
      </c>
      <c r="M39" s="116">
        <f>X.3!L38-X.4!O38</f>
        <v>106778</v>
      </c>
    </row>
    <row r="40" spans="1:13" ht="15" customHeight="1">
      <c r="A40" s="14" t="s">
        <v>49</v>
      </c>
      <c r="B40" s="14"/>
      <c r="C40" s="115">
        <f t="shared" si="1"/>
        <v>72984</v>
      </c>
      <c r="D40" s="115">
        <f t="shared" si="0"/>
        <v>236811</v>
      </c>
      <c r="E40" s="132"/>
      <c r="F40" s="116">
        <f>X.3!E39-X.4!F39</f>
        <v>8</v>
      </c>
      <c r="G40" s="116">
        <f>X.3!F39-X.4!G39</f>
        <v>184</v>
      </c>
      <c r="H40" s="115"/>
      <c r="I40" s="116">
        <f>X.3!H39-X.4!J39</f>
        <v>72679</v>
      </c>
      <c r="J40" s="116">
        <f>X.3!I39-X.4!K39</f>
        <v>211679</v>
      </c>
      <c r="K40" s="115"/>
      <c r="L40" s="116">
        <f>X.3!K39-X.4!N39</f>
        <v>297</v>
      </c>
      <c r="M40" s="116">
        <f>X.3!L39-X.4!O39</f>
        <v>24948</v>
      </c>
    </row>
    <row r="41" spans="1:13" ht="15" customHeight="1">
      <c r="A41" s="14" t="s">
        <v>50</v>
      </c>
      <c r="B41" s="14"/>
      <c r="C41" s="115">
        <f t="shared" si="1"/>
        <v>132608</v>
      </c>
      <c r="D41" s="115">
        <f t="shared" si="0"/>
        <v>373502</v>
      </c>
      <c r="E41" s="132"/>
      <c r="F41" s="116">
        <f>X.3!E40-X.4!F40</f>
        <v>7</v>
      </c>
      <c r="G41" s="116">
        <f>X.3!F40-X.4!G40</f>
        <v>164</v>
      </c>
      <c r="H41" s="115"/>
      <c r="I41" s="116">
        <f>X.3!H40-X.4!J40</f>
        <v>132229</v>
      </c>
      <c r="J41" s="116">
        <f>X.3!I40-X.4!K40</f>
        <v>342090</v>
      </c>
      <c r="K41" s="115"/>
      <c r="L41" s="116">
        <f>X.3!K40-X.4!N40</f>
        <v>372</v>
      </c>
      <c r="M41" s="116">
        <f>X.3!L40-X.4!O40</f>
        <v>31248</v>
      </c>
    </row>
    <row r="42" spans="1:13" ht="15" customHeight="1">
      <c r="A42" s="14" t="s">
        <v>51</v>
      </c>
      <c r="B42" s="14"/>
      <c r="C42" s="115">
        <f t="shared" si="1"/>
        <v>39530</v>
      </c>
      <c r="D42" s="115">
        <f t="shared" si="0"/>
        <v>159985</v>
      </c>
      <c r="E42" s="132"/>
      <c r="F42" s="116">
        <f>X.3!E41-X.4!F41</f>
        <v>16</v>
      </c>
      <c r="G42" s="116">
        <f>X.3!F41-X.4!G41</f>
        <v>314</v>
      </c>
      <c r="H42" s="115"/>
      <c r="I42" s="116">
        <f>X.3!H41-X.4!J41</f>
        <v>39271</v>
      </c>
      <c r="J42" s="116">
        <f>X.3!I41-X.4!K41</f>
        <v>139259</v>
      </c>
      <c r="K42" s="115"/>
      <c r="L42" s="116">
        <f>X.3!K41-X.4!N41</f>
        <v>243</v>
      </c>
      <c r="M42" s="116">
        <f>X.3!L41-X.4!O41</f>
        <v>20412</v>
      </c>
    </row>
    <row r="43" spans="1:13" ht="15" customHeight="1" thickBot="1">
      <c r="A43" s="110"/>
      <c r="B43" s="120"/>
      <c r="C43" s="120"/>
      <c r="D43" s="120"/>
      <c r="E43" s="120"/>
      <c r="F43" s="120"/>
      <c r="G43" s="120"/>
      <c r="H43" s="120"/>
      <c r="I43" s="120"/>
      <c r="J43" s="120"/>
      <c r="K43" s="120"/>
      <c r="L43" s="120"/>
      <c r="M43" s="120"/>
    </row>
    <row r="44" spans="1:13" ht="26.25" customHeight="1">
      <c r="A44" s="425" t="s">
        <v>347</v>
      </c>
      <c r="B44" s="425"/>
      <c r="C44" s="425"/>
      <c r="D44" s="425"/>
      <c r="E44" s="425"/>
      <c r="F44" s="425"/>
      <c r="G44" s="425"/>
      <c r="H44" s="425"/>
      <c r="I44" s="425"/>
      <c r="J44" s="425"/>
      <c r="K44" s="425"/>
      <c r="L44" s="425"/>
      <c r="M44" s="425"/>
    </row>
    <row r="45" spans="1:13" ht="15" customHeight="1">
      <c r="A45" s="411" t="s">
        <v>16</v>
      </c>
      <c r="B45" s="411"/>
      <c r="C45" s="411"/>
      <c r="D45" s="411"/>
      <c r="E45" s="411"/>
      <c r="F45" s="411"/>
      <c r="G45" s="411"/>
      <c r="H45" s="411"/>
      <c r="I45" s="411"/>
      <c r="J45" s="411"/>
      <c r="K45" s="411"/>
      <c r="L45" s="411"/>
      <c r="M45" s="81"/>
    </row>
  </sheetData>
  <mergeCells count="9">
    <mergeCell ref="A45:L45"/>
    <mergeCell ref="A2:M2"/>
    <mergeCell ref="F4:G4"/>
    <mergeCell ref="C4:D4"/>
    <mergeCell ref="I4:J4"/>
    <mergeCell ref="L4:M4"/>
    <mergeCell ref="A3:M3"/>
    <mergeCell ref="A4:A5"/>
    <mergeCell ref="A44:M44"/>
  </mergeCells>
  <phoneticPr fontId="0" type="noConversion"/>
  <hyperlinks>
    <hyperlink ref="A1" location="Índice!A1" display="Regresar" xr:uid="{00000000-0004-0000-0700-000000000000}"/>
  </hyperlinks>
  <printOptions horizontalCentered="1"/>
  <pageMargins left="0.27559055118110237" right="0.27559055118110237" top="0.39370078740157483" bottom="0" header="0" footer="0"/>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1" transitionEvaluation="1" codeName="Hoja9">
    <pageSetUpPr fitToPage="1"/>
  </sheetPr>
  <dimension ref="A1:U70"/>
  <sheetViews>
    <sheetView showGridLines="0" zoomScaleNormal="100" zoomScaleSheetLayoutView="49" workbookViewId="0">
      <selection activeCell="E31" sqref="E31"/>
    </sheetView>
  </sheetViews>
  <sheetFormatPr baseColWidth="10" defaultColWidth="9.77734375" defaultRowHeight="15"/>
  <cols>
    <col min="1" max="1" width="10" style="136" customWidth="1"/>
    <col min="2" max="2" width="8.88671875" style="136" customWidth="1"/>
    <col min="3" max="5" width="8.44140625" style="136" customWidth="1"/>
    <col min="6" max="8" width="8.109375" style="136" customWidth="1"/>
    <col min="9" max="9" width="7.88671875" style="136" customWidth="1"/>
    <col min="10" max="10" width="2.21875" style="136" customWidth="1"/>
    <col min="11" max="13" width="8.44140625" style="136" customWidth="1"/>
    <col min="14" max="14" width="2.6640625" style="136" customWidth="1"/>
    <col min="15" max="17" width="9" style="136" customWidth="1"/>
    <col min="18" max="18" width="10.5546875" style="136" customWidth="1"/>
    <col min="19" max="16384" width="9.77734375" style="136"/>
  </cols>
  <sheetData>
    <row r="1" spans="1:18" s="133" customFormat="1">
      <c r="A1" s="72" t="s">
        <v>134</v>
      </c>
    </row>
    <row r="2" spans="1:18" s="133" customFormat="1" ht="12.75" customHeight="1">
      <c r="A2" s="434" t="s">
        <v>176</v>
      </c>
      <c r="B2" s="434"/>
      <c r="C2" s="434"/>
      <c r="D2" s="434"/>
      <c r="E2" s="434"/>
      <c r="F2" s="434"/>
      <c r="G2" s="434"/>
      <c r="H2" s="434"/>
      <c r="I2" s="434"/>
      <c r="J2" s="434"/>
      <c r="K2" s="434"/>
      <c r="L2" s="434"/>
      <c r="M2" s="434"/>
      <c r="N2" s="434"/>
      <c r="O2" s="434"/>
      <c r="P2" s="434"/>
      <c r="Q2" s="434"/>
      <c r="R2" s="434"/>
    </row>
    <row r="3" spans="1:18" s="133" customFormat="1" ht="18.75">
      <c r="A3" s="424" t="s">
        <v>222</v>
      </c>
      <c r="B3" s="424"/>
      <c r="C3" s="424"/>
      <c r="D3" s="424"/>
      <c r="E3" s="424"/>
      <c r="F3" s="424"/>
      <c r="G3" s="424"/>
      <c r="H3" s="424"/>
      <c r="I3" s="424"/>
      <c r="J3" s="424"/>
      <c r="K3" s="424"/>
      <c r="L3" s="424"/>
      <c r="M3" s="424"/>
      <c r="N3" s="424"/>
      <c r="O3" s="424"/>
      <c r="P3" s="424"/>
      <c r="Q3" s="424"/>
      <c r="R3" s="424"/>
    </row>
    <row r="4" spans="1:18" s="133" customFormat="1" ht="18.75" thickBot="1">
      <c r="A4" s="89"/>
      <c r="B4" s="134"/>
      <c r="C4" s="134"/>
      <c r="D4" s="134"/>
      <c r="E4" s="134"/>
      <c r="F4" s="134"/>
      <c r="G4" s="134"/>
      <c r="H4" s="134"/>
      <c r="I4" s="134"/>
      <c r="J4" s="134"/>
      <c r="K4" s="134"/>
      <c r="L4" s="134"/>
      <c r="M4" s="134"/>
      <c r="N4" s="134"/>
      <c r="O4" s="134"/>
      <c r="P4" s="134"/>
      <c r="Q4" s="134"/>
      <c r="R4" s="135"/>
    </row>
    <row r="5" spans="1:18" ht="15" customHeight="1" thickBot="1">
      <c r="A5" s="435" t="s">
        <v>99</v>
      </c>
      <c r="B5" s="436" t="s">
        <v>110</v>
      </c>
      <c r="C5" s="432" t="s">
        <v>95</v>
      </c>
      <c r="D5" s="432"/>
      <c r="E5" s="432"/>
      <c r="F5" s="432"/>
      <c r="G5" s="432"/>
      <c r="H5" s="432"/>
      <c r="I5" s="432"/>
      <c r="J5" s="82"/>
      <c r="K5" s="432" t="s">
        <v>114</v>
      </c>
      <c r="L5" s="432"/>
      <c r="M5" s="432"/>
      <c r="N5" s="432"/>
      <c r="O5" s="432"/>
      <c r="P5" s="432"/>
      <c r="Q5" s="432"/>
      <c r="R5" s="432"/>
    </row>
    <row r="6" spans="1:18" ht="15" customHeight="1" thickBot="1">
      <c r="A6" s="430"/>
      <c r="B6" s="433"/>
      <c r="C6" s="432" t="s">
        <v>100</v>
      </c>
      <c r="D6" s="432"/>
      <c r="E6" s="432"/>
      <c r="F6" s="432" t="s">
        <v>101</v>
      </c>
      <c r="G6" s="432"/>
      <c r="H6" s="432"/>
      <c r="I6" s="432"/>
      <c r="J6" s="85"/>
      <c r="K6" s="432" t="s">
        <v>100</v>
      </c>
      <c r="L6" s="432"/>
      <c r="M6" s="432"/>
      <c r="N6" s="82"/>
      <c r="O6" s="432" t="s">
        <v>101</v>
      </c>
      <c r="P6" s="432"/>
      <c r="Q6" s="432"/>
      <c r="R6" s="432"/>
    </row>
    <row r="7" spans="1:18" ht="15" customHeight="1">
      <c r="A7" s="430"/>
      <c r="B7" s="433"/>
      <c r="C7" s="435" t="s">
        <v>102</v>
      </c>
      <c r="D7" s="435"/>
      <c r="E7" s="435"/>
      <c r="F7" s="429" t="s">
        <v>93</v>
      </c>
      <c r="G7" s="429" t="s">
        <v>103</v>
      </c>
      <c r="H7" s="429" t="s">
        <v>104</v>
      </c>
      <c r="I7" s="437" t="s">
        <v>105</v>
      </c>
      <c r="J7" s="84"/>
      <c r="K7" s="429" t="s">
        <v>93</v>
      </c>
      <c r="L7" s="429" t="s">
        <v>106</v>
      </c>
      <c r="M7" s="427" t="s">
        <v>113</v>
      </c>
      <c r="N7" s="23"/>
      <c r="O7" s="429" t="s">
        <v>93</v>
      </c>
      <c r="P7" s="429" t="s">
        <v>103</v>
      </c>
      <c r="Q7" s="429" t="s">
        <v>104</v>
      </c>
      <c r="R7" s="437" t="s">
        <v>105</v>
      </c>
    </row>
    <row r="8" spans="1:18" ht="15" customHeight="1" thickBot="1">
      <c r="A8" s="430"/>
      <c r="B8" s="433"/>
      <c r="C8" s="431"/>
      <c r="D8" s="431"/>
      <c r="E8" s="431"/>
      <c r="F8" s="430"/>
      <c r="G8" s="430"/>
      <c r="H8" s="430"/>
      <c r="I8" s="438"/>
      <c r="J8" s="84"/>
      <c r="K8" s="430"/>
      <c r="L8" s="430"/>
      <c r="M8" s="433"/>
      <c r="N8" s="23"/>
      <c r="O8" s="430"/>
      <c r="P8" s="430"/>
      <c r="Q8" s="430"/>
      <c r="R8" s="438"/>
    </row>
    <row r="9" spans="1:18" ht="15" customHeight="1">
      <c r="A9" s="430"/>
      <c r="B9" s="433"/>
      <c r="C9" s="429" t="s">
        <v>93</v>
      </c>
      <c r="D9" s="427" t="s">
        <v>111</v>
      </c>
      <c r="E9" s="427" t="s">
        <v>112</v>
      </c>
      <c r="F9" s="430"/>
      <c r="G9" s="430"/>
      <c r="H9" s="430"/>
      <c r="I9" s="438"/>
      <c r="J9" s="84"/>
      <c r="K9" s="430"/>
      <c r="L9" s="430"/>
      <c r="M9" s="433"/>
      <c r="N9" s="23"/>
      <c r="O9" s="430"/>
      <c r="P9" s="430"/>
      <c r="Q9" s="430"/>
      <c r="R9" s="438"/>
    </row>
    <row r="10" spans="1:18" ht="15" customHeight="1" thickBot="1">
      <c r="A10" s="431"/>
      <c r="B10" s="428"/>
      <c r="C10" s="431"/>
      <c r="D10" s="428"/>
      <c r="E10" s="428"/>
      <c r="F10" s="431"/>
      <c r="G10" s="431"/>
      <c r="H10" s="431"/>
      <c r="I10" s="439"/>
      <c r="J10" s="83"/>
      <c r="K10" s="431"/>
      <c r="L10" s="431"/>
      <c r="M10" s="428"/>
      <c r="N10" s="61"/>
      <c r="O10" s="431"/>
      <c r="P10" s="431"/>
      <c r="Q10" s="431"/>
      <c r="R10" s="439"/>
    </row>
    <row r="11" spans="1:18" ht="15" customHeight="1">
      <c r="B11" s="137"/>
      <c r="C11" s="137"/>
      <c r="D11" s="137"/>
      <c r="E11" s="137"/>
      <c r="F11" s="137"/>
      <c r="G11" s="137"/>
      <c r="H11" s="137"/>
      <c r="I11" s="137"/>
      <c r="J11" s="137"/>
      <c r="K11" s="137"/>
      <c r="L11" s="137"/>
      <c r="M11" s="137"/>
      <c r="N11" s="137"/>
      <c r="O11" s="137"/>
      <c r="P11" s="137"/>
      <c r="Q11" s="137"/>
      <c r="R11" s="137"/>
    </row>
    <row r="12" spans="1:18" ht="15" customHeight="1">
      <c r="A12" s="138">
        <v>1944</v>
      </c>
      <c r="B12" s="139">
        <v>53</v>
      </c>
      <c r="C12" s="139">
        <v>24</v>
      </c>
      <c r="D12" s="139">
        <v>15</v>
      </c>
      <c r="E12" s="139">
        <v>9</v>
      </c>
      <c r="F12" s="139">
        <v>29</v>
      </c>
      <c r="G12" s="139">
        <v>7</v>
      </c>
      <c r="H12" s="139">
        <v>17</v>
      </c>
      <c r="I12" s="139">
        <v>5</v>
      </c>
      <c r="J12" s="139"/>
      <c r="K12" s="139"/>
      <c r="L12" s="139"/>
      <c r="M12" s="139"/>
      <c r="N12" s="139"/>
      <c r="O12" s="139"/>
      <c r="P12" s="139"/>
      <c r="Q12" s="139"/>
      <c r="R12" s="139"/>
    </row>
    <row r="13" spans="1:18" ht="15" customHeight="1">
      <c r="A13" s="138">
        <v>1945</v>
      </c>
      <c r="B13" s="139">
        <v>142</v>
      </c>
      <c r="C13" s="139">
        <v>66</v>
      </c>
      <c r="D13" s="139">
        <v>49</v>
      </c>
      <c r="E13" s="139">
        <v>17</v>
      </c>
      <c r="F13" s="139">
        <v>76</v>
      </c>
      <c r="G13" s="139">
        <v>24</v>
      </c>
      <c r="H13" s="139">
        <v>36</v>
      </c>
      <c r="I13" s="139">
        <v>16</v>
      </c>
      <c r="J13" s="139"/>
      <c r="K13" s="139"/>
      <c r="L13" s="139"/>
      <c r="M13" s="139"/>
      <c r="N13" s="139"/>
      <c r="O13" s="139"/>
      <c r="P13" s="139"/>
      <c r="Q13" s="139"/>
      <c r="R13" s="139"/>
    </row>
    <row r="14" spans="1:18" ht="15" customHeight="1">
      <c r="A14" s="138">
        <v>1946</v>
      </c>
      <c r="B14" s="139">
        <v>256</v>
      </c>
      <c r="C14" s="139">
        <v>135</v>
      </c>
      <c r="D14" s="139">
        <v>101</v>
      </c>
      <c r="E14" s="139">
        <v>34</v>
      </c>
      <c r="F14" s="139">
        <v>119</v>
      </c>
      <c r="G14" s="139">
        <v>33</v>
      </c>
      <c r="H14" s="139">
        <v>64</v>
      </c>
      <c r="I14" s="139">
        <v>22</v>
      </c>
      <c r="J14" s="139"/>
      <c r="K14" s="139"/>
      <c r="L14" s="139"/>
      <c r="M14" s="139"/>
      <c r="N14" s="139"/>
      <c r="O14" s="139">
        <v>2</v>
      </c>
      <c r="P14" s="139"/>
      <c r="Q14" s="139">
        <v>2</v>
      </c>
      <c r="R14" s="139"/>
    </row>
    <row r="15" spans="1:18" ht="15" customHeight="1">
      <c r="A15" s="138">
        <v>1947</v>
      </c>
      <c r="B15" s="139">
        <v>464</v>
      </c>
      <c r="C15" s="139">
        <v>236</v>
      </c>
      <c r="D15" s="139">
        <v>189</v>
      </c>
      <c r="E15" s="139">
        <v>47</v>
      </c>
      <c r="F15" s="139">
        <v>196</v>
      </c>
      <c r="G15" s="139">
        <v>57</v>
      </c>
      <c r="H15" s="139">
        <v>108</v>
      </c>
      <c r="I15" s="139">
        <v>31</v>
      </c>
      <c r="J15" s="139"/>
      <c r="K15" s="139">
        <v>1</v>
      </c>
      <c r="L15" s="139">
        <v>1</v>
      </c>
      <c r="M15" s="139"/>
      <c r="N15" s="139"/>
      <c r="O15" s="139">
        <v>31</v>
      </c>
      <c r="P15" s="139">
        <v>13</v>
      </c>
      <c r="Q15" s="139">
        <v>18</v>
      </c>
      <c r="R15" s="139"/>
    </row>
    <row r="16" spans="1:18" ht="15" customHeight="1">
      <c r="A16" s="138">
        <v>1948</v>
      </c>
      <c r="B16" s="139">
        <v>1213</v>
      </c>
      <c r="C16" s="139">
        <v>337</v>
      </c>
      <c r="D16" s="139">
        <v>278</v>
      </c>
      <c r="E16" s="139">
        <v>59</v>
      </c>
      <c r="F16" s="139">
        <v>305</v>
      </c>
      <c r="G16" s="139">
        <v>90</v>
      </c>
      <c r="H16" s="139">
        <v>165</v>
      </c>
      <c r="I16" s="139">
        <v>50</v>
      </c>
      <c r="J16" s="139"/>
      <c r="K16" s="139">
        <v>10</v>
      </c>
      <c r="L16" s="139">
        <v>10</v>
      </c>
      <c r="M16" s="139"/>
      <c r="N16" s="139"/>
      <c r="O16" s="139">
        <v>561</v>
      </c>
      <c r="P16" s="139">
        <v>223</v>
      </c>
      <c r="Q16" s="139">
        <v>338</v>
      </c>
      <c r="R16" s="139"/>
    </row>
    <row r="17" spans="1:18" ht="15" customHeight="1">
      <c r="A17" s="138">
        <v>1949</v>
      </c>
      <c r="B17" s="139">
        <v>2684</v>
      </c>
      <c r="C17" s="139">
        <v>396</v>
      </c>
      <c r="D17" s="139">
        <v>317</v>
      </c>
      <c r="E17" s="139">
        <v>79</v>
      </c>
      <c r="F17" s="139">
        <v>443</v>
      </c>
      <c r="G17" s="139">
        <v>132</v>
      </c>
      <c r="H17" s="139">
        <v>245</v>
      </c>
      <c r="I17" s="139">
        <v>66</v>
      </c>
      <c r="J17" s="139"/>
      <c r="K17" s="139">
        <v>64</v>
      </c>
      <c r="L17" s="139">
        <v>64</v>
      </c>
      <c r="M17" s="139"/>
      <c r="N17" s="139"/>
      <c r="O17" s="139">
        <v>1781</v>
      </c>
      <c r="P17" s="139">
        <v>680</v>
      </c>
      <c r="Q17" s="139">
        <v>1101</v>
      </c>
      <c r="R17" s="139"/>
    </row>
    <row r="18" spans="1:18" ht="15" customHeight="1">
      <c r="A18" s="138">
        <v>1950</v>
      </c>
      <c r="B18" s="139">
        <v>4518</v>
      </c>
      <c r="C18" s="139">
        <v>450</v>
      </c>
      <c r="D18" s="139">
        <v>345</v>
      </c>
      <c r="E18" s="139">
        <v>105</v>
      </c>
      <c r="F18" s="139">
        <v>576</v>
      </c>
      <c r="G18" s="139">
        <v>170</v>
      </c>
      <c r="H18" s="139">
        <v>330</v>
      </c>
      <c r="I18" s="139">
        <v>76</v>
      </c>
      <c r="J18" s="139"/>
      <c r="K18" s="139">
        <v>164</v>
      </c>
      <c r="L18" s="139">
        <v>159</v>
      </c>
      <c r="M18" s="139">
        <v>5</v>
      </c>
      <c r="N18" s="139"/>
      <c r="O18" s="139">
        <v>3328</v>
      </c>
      <c r="P18" s="139">
        <v>1267</v>
      </c>
      <c r="Q18" s="139">
        <v>2061</v>
      </c>
      <c r="R18" s="139"/>
    </row>
    <row r="19" spans="1:18" ht="15" customHeight="1">
      <c r="A19" s="138">
        <v>1951</v>
      </c>
      <c r="B19" s="139">
        <v>7164</v>
      </c>
      <c r="C19" s="139">
        <v>520</v>
      </c>
      <c r="D19" s="139">
        <v>385</v>
      </c>
      <c r="E19" s="139">
        <v>135</v>
      </c>
      <c r="F19" s="139">
        <v>750</v>
      </c>
      <c r="G19" s="139">
        <v>215</v>
      </c>
      <c r="H19" s="139">
        <v>435</v>
      </c>
      <c r="I19" s="139">
        <v>100</v>
      </c>
      <c r="J19" s="139"/>
      <c r="K19" s="139">
        <v>585</v>
      </c>
      <c r="L19" s="139">
        <v>574</v>
      </c>
      <c r="M19" s="139">
        <v>11</v>
      </c>
      <c r="N19" s="139"/>
      <c r="O19" s="139">
        <v>5309</v>
      </c>
      <c r="P19" s="139">
        <v>1996</v>
      </c>
      <c r="Q19" s="139">
        <v>3313</v>
      </c>
      <c r="R19" s="139"/>
    </row>
    <row r="20" spans="1:18" ht="15" customHeight="1">
      <c r="A20" s="138">
        <v>1952</v>
      </c>
      <c r="B20" s="139">
        <v>10583</v>
      </c>
      <c r="C20" s="139">
        <v>584</v>
      </c>
      <c r="D20" s="139">
        <v>426</v>
      </c>
      <c r="E20" s="139">
        <v>158</v>
      </c>
      <c r="F20" s="139">
        <v>916</v>
      </c>
      <c r="G20" s="139">
        <v>271</v>
      </c>
      <c r="H20" s="139">
        <v>537</v>
      </c>
      <c r="I20" s="139">
        <v>108</v>
      </c>
      <c r="J20" s="139"/>
      <c r="K20" s="139">
        <v>1449</v>
      </c>
      <c r="L20" s="139">
        <v>1380</v>
      </c>
      <c r="M20" s="139">
        <v>69</v>
      </c>
      <c r="N20" s="139"/>
      <c r="O20" s="139">
        <v>7634</v>
      </c>
      <c r="P20" s="139">
        <v>2824</v>
      </c>
      <c r="Q20" s="139">
        <v>4810</v>
      </c>
      <c r="R20" s="139"/>
    </row>
    <row r="21" spans="1:18" ht="15" customHeight="1">
      <c r="A21" s="138">
        <v>1953</v>
      </c>
      <c r="B21" s="139">
        <v>14125</v>
      </c>
      <c r="C21" s="139">
        <v>664</v>
      </c>
      <c r="D21" s="139">
        <v>491</v>
      </c>
      <c r="E21" s="139">
        <v>173</v>
      </c>
      <c r="F21" s="139">
        <v>1074</v>
      </c>
      <c r="G21" s="139">
        <v>314</v>
      </c>
      <c r="H21" s="139">
        <v>626</v>
      </c>
      <c r="I21" s="139">
        <v>134</v>
      </c>
      <c r="J21" s="139"/>
      <c r="K21" s="139">
        <v>2322</v>
      </c>
      <c r="L21" s="139">
        <v>1970</v>
      </c>
      <c r="M21" s="139">
        <v>352</v>
      </c>
      <c r="N21" s="139"/>
      <c r="O21" s="139">
        <v>10065</v>
      </c>
      <c r="P21" s="139">
        <v>3644</v>
      </c>
      <c r="Q21" s="139">
        <v>6421</v>
      </c>
      <c r="R21" s="139"/>
    </row>
    <row r="22" spans="1:18" ht="15" customHeight="1">
      <c r="A22" s="138">
        <v>1954</v>
      </c>
      <c r="B22" s="139">
        <v>17527</v>
      </c>
      <c r="C22" s="139">
        <v>776</v>
      </c>
      <c r="D22" s="139">
        <v>569</v>
      </c>
      <c r="E22" s="139">
        <v>207</v>
      </c>
      <c r="F22" s="139">
        <v>1234</v>
      </c>
      <c r="G22" s="139">
        <v>358</v>
      </c>
      <c r="H22" s="139">
        <v>721</v>
      </c>
      <c r="I22" s="139">
        <v>155</v>
      </c>
      <c r="J22" s="139"/>
      <c r="K22" s="139">
        <v>3366</v>
      </c>
      <c r="L22" s="139">
        <v>2363</v>
      </c>
      <c r="M22" s="139">
        <v>1003</v>
      </c>
      <c r="N22" s="139"/>
      <c r="O22" s="139">
        <v>12151</v>
      </c>
      <c r="P22" s="139">
        <v>4487</v>
      </c>
      <c r="Q22" s="139">
        <v>7664</v>
      </c>
      <c r="R22" s="139"/>
    </row>
    <row r="23" spans="1:18" ht="15" customHeight="1">
      <c r="A23" s="138">
        <v>1955</v>
      </c>
      <c r="B23" s="139">
        <v>21073</v>
      </c>
      <c r="C23" s="139">
        <v>891</v>
      </c>
      <c r="D23" s="139">
        <v>653</v>
      </c>
      <c r="E23" s="139">
        <v>238</v>
      </c>
      <c r="F23" s="139">
        <v>1430</v>
      </c>
      <c r="G23" s="139">
        <v>414</v>
      </c>
      <c r="H23" s="139">
        <v>864</v>
      </c>
      <c r="I23" s="139">
        <v>152</v>
      </c>
      <c r="J23" s="139"/>
      <c r="K23" s="139">
        <v>4506</v>
      </c>
      <c r="L23" s="139">
        <v>2639</v>
      </c>
      <c r="M23" s="139">
        <v>1867</v>
      </c>
      <c r="N23" s="139"/>
      <c r="O23" s="139">
        <v>14246</v>
      </c>
      <c r="P23" s="139">
        <v>5362</v>
      </c>
      <c r="Q23" s="139">
        <v>8884</v>
      </c>
      <c r="R23" s="139"/>
    </row>
    <row r="24" spans="1:18" ht="15" customHeight="1">
      <c r="A24" s="138">
        <v>1956</v>
      </c>
      <c r="B24" s="139">
        <v>25409</v>
      </c>
      <c r="C24" s="139">
        <v>1041</v>
      </c>
      <c r="D24" s="139">
        <v>770</v>
      </c>
      <c r="E24" s="139">
        <v>271</v>
      </c>
      <c r="F24" s="139">
        <v>1673</v>
      </c>
      <c r="G24" s="139">
        <v>480</v>
      </c>
      <c r="H24" s="139">
        <v>1010</v>
      </c>
      <c r="I24" s="139">
        <v>183</v>
      </c>
      <c r="J24" s="139"/>
      <c r="K24" s="139">
        <v>6178</v>
      </c>
      <c r="L24" s="139">
        <v>2961</v>
      </c>
      <c r="M24" s="139">
        <v>3217</v>
      </c>
      <c r="N24" s="139"/>
      <c r="O24" s="139">
        <v>16517</v>
      </c>
      <c r="P24" s="139">
        <v>6317</v>
      </c>
      <c r="Q24" s="139">
        <v>10200</v>
      </c>
      <c r="R24" s="139"/>
    </row>
    <row r="25" spans="1:18" ht="15" customHeight="1">
      <c r="A25" s="138">
        <v>1957</v>
      </c>
      <c r="B25" s="139">
        <v>29083</v>
      </c>
      <c r="C25" s="139">
        <v>1138</v>
      </c>
      <c r="D25" s="139">
        <v>845</v>
      </c>
      <c r="E25" s="139">
        <v>293</v>
      </c>
      <c r="F25" s="139">
        <v>1915</v>
      </c>
      <c r="G25" s="139">
        <v>547</v>
      </c>
      <c r="H25" s="139">
        <v>1161</v>
      </c>
      <c r="I25" s="139">
        <v>207</v>
      </c>
      <c r="J25" s="139"/>
      <c r="K25" s="139">
        <v>7382</v>
      </c>
      <c r="L25" s="139">
        <v>3033</v>
      </c>
      <c r="M25" s="139">
        <v>4349</v>
      </c>
      <c r="N25" s="139"/>
      <c r="O25" s="139">
        <v>18648</v>
      </c>
      <c r="P25" s="139">
        <v>7343</v>
      </c>
      <c r="Q25" s="139">
        <v>11244</v>
      </c>
      <c r="R25" s="139">
        <v>61</v>
      </c>
    </row>
    <row r="26" spans="1:18" ht="15" customHeight="1">
      <c r="A26" s="138">
        <v>1958</v>
      </c>
      <c r="B26" s="139">
        <v>35236</v>
      </c>
      <c r="C26" s="139">
        <v>1639</v>
      </c>
      <c r="D26" s="139">
        <v>1250</v>
      </c>
      <c r="E26" s="139">
        <v>389</v>
      </c>
      <c r="F26" s="139">
        <v>2241</v>
      </c>
      <c r="G26" s="139">
        <v>629</v>
      </c>
      <c r="H26" s="139">
        <v>1366</v>
      </c>
      <c r="I26" s="139">
        <v>246</v>
      </c>
      <c r="J26" s="139"/>
      <c r="K26" s="139">
        <v>9272</v>
      </c>
      <c r="L26" s="139">
        <v>3856</v>
      </c>
      <c r="M26" s="139">
        <v>5416</v>
      </c>
      <c r="N26" s="139"/>
      <c r="O26" s="139">
        <v>22084</v>
      </c>
      <c r="P26" s="139">
        <v>8636</v>
      </c>
      <c r="Q26" s="139">
        <v>13308</v>
      </c>
      <c r="R26" s="139">
        <v>140</v>
      </c>
    </row>
    <row r="27" spans="1:18" ht="15" customHeight="1">
      <c r="A27" s="138">
        <v>1959</v>
      </c>
      <c r="B27" s="139">
        <v>41778</v>
      </c>
      <c r="C27" s="139">
        <v>2443</v>
      </c>
      <c r="D27" s="139">
        <v>1891</v>
      </c>
      <c r="E27" s="139">
        <v>552</v>
      </c>
      <c r="F27" s="139">
        <v>2663</v>
      </c>
      <c r="G27" s="139">
        <v>749</v>
      </c>
      <c r="H27" s="139">
        <v>1608</v>
      </c>
      <c r="I27" s="139">
        <v>306</v>
      </c>
      <c r="J27" s="139"/>
      <c r="K27" s="139">
        <v>11437</v>
      </c>
      <c r="L27" s="139">
        <v>4909</v>
      </c>
      <c r="M27" s="139">
        <v>6528</v>
      </c>
      <c r="N27" s="139"/>
      <c r="O27" s="139">
        <v>25235</v>
      </c>
      <c r="P27" s="139">
        <v>10063</v>
      </c>
      <c r="Q27" s="139">
        <v>14947</v>
      </c>
      <c r="R27" s="139">
        <v>225</v>
      </c>
    </row>
    <row r="28" spans="1:18" ht="15" customHeight="1">
      <c r="A28" s="138">
        <v>1960</v>
      </c>
      <c r="B28" s="139">
        <v>48715</v>
      </c>
      <c r="C28" s="139">
        <v>3246</v>
      </c>
      <c r="D28" s="139">
        <v>2454</v>
      </c>
      <c r="E28" s="139">
        <v>792</v>
      </c>
      <c r="F28" s="139">
        <v>3179</v>
      </c>
      <c r="G28" s="139">
        <v>896</v>
      </c>
      <c r="H28" s="139">
        <v>1900</v>
      </c>
      <c r="I28" s="139">
        <v>383</v>
      </c>
      <c r="J28" s="139"/>
      <c r="K28" s="139">
        <v>13604</v>
      </c>
      <c r="L28" s="139">
        <v>5605</v>
      </c>
      <c r="M28" s="139">
        <v>7999</v>
      </c>
      <c r="N28" s="139"/>
      <c r="O28" s="139">
        <v>28686</v>
      </c>
      <c r="P28" s="139">
        <v>11887</v>
      </c>
      <c r="Q28" s="139">
        <v>16484</v>
      </c>
      <c r="R28" s="139">
        <v>315</v>
      </c>
    </row>
    <row r="29" spans="1:18" ht="15" customHeight="1">
      <c r="A29" s="138">
        <v>1961</v>
      </c>
      <c r="B29" s="139">
        <v>57701</v>
      </c>
      <c r="C29" s="139">
        <v>4265</v>
      </c>
      <c r="D29" s="139">
        <v>3427</v>
      </c>
      <c r="E29" s="139">
        <v>838</v>
      </c>
      <c r="F29" s="139">
        <v>3829</v>
      </c>
      <c r="G29" s="139">
        <v>1058</v>
      </c>
      <c r="H29" s="139">
        <v>2313</v>
      </c>
      <c r="I29" s="139">
        <v>458</v>
      </c>
      <c r="J29" s="139"/>
      <c r="K29" s="139">
        <v>16417</v>
      </c>
      <c r="L29" s="139">
        <v>6812</v>
      </c>
      <c r="M29" s="139">
        <v>9605</v>
      </c>
      <c r="N29" s="139"/>
      <c r="O29" s="139">
        <v>33190</v>
      </c>
      <c r="P29" s="139">
        <v>13514</v>
      </c>
      <c r="Q29" s="139">
        <v>19221</v>
      </c>
      <c r="R29" s="139">
        <v>455</v>
      </c>
    </row>
    <row r="30" spans="1:18" ht="15" customHeight="1">
      <c r="A30" s="138">
        <v>1962</v>
      </c>
      <c r="B30" s="139">
        <v>69640</v>
      </c>
      <c r="C30" s="139">
        <v>5390</v>
      </c>
      <c r="D30" s="139">
        <v>4312</v>
      </c>
      <c r="E30" s="139">
        <v>1078</v>
      </c>
      <c r="F30" s="139">
        <v>4866</v>
      </c>
      <c r="G30" s="139">
        <v>1337</v>
      </c>
      <c r="H30" s="139">
        <v>2929</v>
      </c>
      <c r="I30" s="139">
        <v>600</v>
      </c>
      <c r="J30" s="139"/>
      <c r="K30" s="139">
        <v>20846</v>
      </c>
      <c r="L30" s="139">
        <v>8557</v>
      </c>
      <c r="M30" s="139">
        <v>12289</v>
      </c>
      <c r="N30" s="139"/>
      <c r="O30" s="139">
        <v>38538</v>
      </c>
      <c r="P30" s="139">
        <v>15901</v>
      </c>
      <c r="Q30" s="139">
        <v>21982</v>
      </c>
      <c r="R30" s="139">
        <v>655</v>
      </c>
    </row>
    <row r="31" spans="1:18" ht="15" customHeight="1">
      <c r="A31" s="138">
        <v>1963</v>
      </c>
      <c r="B31" s="139">
        <v>76518</v>
      </c>
      <c r="C31" s="139">
        <v>6371</v>
      </c>
      <c r="D31" s="139">
        <v>5160</v>
      </c>
      <c r="E31" s="139">
        <v>1211</v>
      </c>
      <c r="F31" s="139">
        <v>5378</v>
      </c>
      <c r="G31" s="139">
        <v>1468</v>
      </c>
      <c r="H31" s="139">
        <v>3255</v>
      </c>
      <c r="I31" s="139">
        <v>655</v>
      </c>
      <c r="J31" s="139"/>
      <c r="K31" s="139">
        <v>23450</v>
      </c>
      <c r="L31" s="139">
        <v>9668</v>
      </c>
      <c r="M31" s="139">
        <v>13782</v>
      </c>
      <c r="N31" s="139"/>
      <c r="O31" s="139">
        <v>41319</v>
      </c>
      <c r="P31" s="139">
        <v>17429</v>
      </c>
      <c r="Q31" s="139">
        <v>23145</v>
      </c>
      <c r="R31" s="139">
        <v>745</v>
      </c>
    </row>
    <row r="32" spans="1:18" ht="15" customHeight="1">
      <c r="A32" s="138">
        <v>1964</v>
      </c>
      <c r="B32" s="139">
        <v>91726</v>
      </c>
      <c r="C32" s="139">
        <v>9025</v>
      </c>
      <c r="D32" s="139">
        <v>7480</v>
      </c>
      <c r="E32" s="139">
        <v>1545</v>
      </c>
      <c r="F32" s="139">
        <v>6785</v>
      </c>
      <c r="G32" s="139">
        <v>1799</v>
      </c>
      <c r="H32" s="139">
        <v>4170</v>
      </c>
      <c r="I32" s="139">
        <v>816</v>
      </c>
      <c r="J32" s="139"/>
      <c r="K32" s="139">
        <v>27277</v>
      </c>
      <c r="L32" s="139">
        <v>11401</v>
      </c>
      <c r="M32" s="139">
        <v>15876</v>
      </c>
      <c r="N32" s="139"/>
      <c r="O32" s="139">
        <v>48639</v>
      </c>
      <c r="P32" s="139">
        <v>20426</v>
      </c>
      <c r="Q32" s="139">
        <v>27258</v>
      </c>
      <c r="R32" s="139">
        <v>955</v>
      </c>
    </row>
    <row r="33" spans="1:18" ht="15" customHeight="1">
      <c r="A33" s="138">
        <v>1965</v>
      </c>
      <c r="B33" s="139">
        <v>105042</v>
      </c>
      <c r="C33" s="139">
        <v>11004</v>
      </c>
      <c r="D33" s="139">
        <v>9215</v>
      </c>
      <c r="E33" s="139">
        <v>1789</v>
      </c>
      <c r="F33" s="139">
        <v>7805</v>
      </c>
      <c r="G33" s="139">
        <v>2040</v>
      </c>
      <c r="H33" s="139">
        <v>4838</v>
      </c>
      <c r="I33" s="139">
        <v>927</v>
      </c>
      <c r="J33" s="139"/>
      <c r="K33" s="139">
        <v>31703</v>
      </c>
      <c r="L33" s="139">
        <v>13019</v>
      </c>
      <c r="M33" s="139">
        <v>18684</v>
      </c>
      <c r="N33" s="139"/>
      <c r="O33" s="139">
        <v>54530</v>
      </c>
      <c r="P33" s="139">
        <v>23196</v>
      </c>
      <c r="Q33" s="139">
        <v>30121</v>
      </c>
      <c r="R33" s="139">
        <v>1213</v>
      </c>
    </row>
    <row r="34" spans="1:18" ht="15" customHeight="1">
      <c r="A34" s="138">
        <v>1966</v>
      </c>
      <c r="B34" s="139">
        <v>120623</v>
      </c>
      <c r="C34" s="139">
        <v>13111</v>
      </c>
      <c r="D34" s="139">
        <v>10995</v>
      </c>
      <c r="E34" s="139">
        <v>2116</v>
      </c>
      <c r="F34" s="139">
        <v>9160</v>
      </c>
      <c r="G34" s="139">
        <v>2374</v>
      </c>
      <c r="H34" s="139">
        <v>5754</v>
      </c>
      <c r="I34" s="139">
        <v>1032</v>
      </c>
      <c r="J34" s="139"/>
      <c r="K34" s="139">
        <v>36066</v>
      </c>
      <c r="L34" s="139">
        <v>14863</v>
      </c>
      <c r="M34" s="139">
        <v>21203</v>
      </c>
      <c r="N34" s="139"/>
      <c r="O34" s="139">
        <v>62286</v>
      </c>
      <c r="P34" s="139">
        <v>26454</v>
      </c>
      <c r="Q34" s="139">
        <v>34367</v>
      </c>
      <c r="R34" s="139">
        <v>1465</v>
      </c>
    </row>
    <row r="35" spans="1:18" ht="15" customHeight="1">
      <c r="A35" s="138">
        <v>1967</v>
      </c>
      <c r="B35" s="139">
        <v>142891</v>
      </c>
      <c r="C35" s="139">
        <v>15980</v>
      </c>
      <c r="D35" s="139">
        <v>13563</v>
      </c>
      <c r="E35" s="139">
        <v>2417</v>
      </c>
      <c r="F35" s="139">
        <v>10669</v>
      </c>
      <c r="G35" s="139">
        <v>2758</v>
      </c>
      <c r="H35" s="139">
        <v>6741</v>
      </c>
      <c r="I35" s="139">
        <v>1170</v>
      </c>
      <c r="J35" s="139"/>
      <c r="K35" s="139">
        <v>42480</v>
      </c>
      <c r="L35" s="139">
        <v>17624</v>
      </c>
      <c r="M35" s="139">
        <v>24856</v>
      </c>
      <c r="N35" s="139"/>
      <c r="O35" s="139">
        <v>73762</v>
      </c>
      <c r="P35" s="139">
        <v>30889</v>
      </c>
      <c r="Q35" s="139">
        <v>41078</v>
      </c>
      <c r="R35" s="139">
        <v>1795</v>
      </c>
    </row>
    <row r="36" spans="1:18" ht="15" customHeight="1">
      <c r="A36" s="138">
        <v>1968</v>
      </c>
      <c r="B36" s="139">
        <v>163149</v>
      </c>
      <c r="C36" s="139">
        <v>18327</v>
      </c>
      <c r="D36" s="139">
        <v>15691</v>
      </c>
      <c r="E36" s="139">
        <v>2636</v>
      </c>
      <c r="F36" s="139">
        <v>12051</v>
      </c>
      <c r="G36" s="139">
        <v>3100</v>
      </c>
      <c r="H36" s="139">
        <v>7559</v>
      </c>
      <c r="I36" s="139">
        <v>1392</v>
      </c>
      <c r="J36" s="139"/>
      <c r="K36" s="139">
        <v>49179</v>
      </c>
      <c r="L36" s="139">
        <v>19714</v>
      </c>
      <c r="M36" s="139">
        <v>29465</v>
      </c>
      <c r="N36" s="139"/>
      <c r="O36" s="139">
        <v>83592</v>
      </c>
      <c r="P36" s="139">
        <v>35323</v>
      </c>
      <c r="Q36" s="139">
        <v>46198</v>
      </c>
      <c r="R36" s="139">
        <v>2071</v>
      </c>
    </row>
    <row r="37" spans="1:18" ht="15" customHeight="1">
      <c r="A37" s="138">
        <v>1969</v>
      </c>
      <c r="B37" s="139">
        <v>184273</v>
      </c>
      <c r="C37" s="139">
        <v>21289</v>
      </c>
      <c r="D37" s="139">
        <v>18319</v>
      </c>
      <c r="E37" s="139">
        <v>2970</v>
      </c>
      <c r="F37" s="139">
        <v>13787</v>
      </c>
      <c r="G37" s="139">
        <v>3637</v>
      </c>
      <c r="H37" s="139">
        <v>8599</v>
      </c>
      <c r="I37" s="139">
        <v>1551</v>
      </c>
      <c r="J37" s="139"/>
      <c r="K37" s="139">
        <v>56537</v>
      </c>
      <c r="L37" s="139">
        <v>21902</v>
      </c>
      <c r="M37" s="139">
        <v>34635</v>
      </c>
      <c r="N37" s="139"/>
      <c r="O37" s="139">
        <v>92660</v>
      </c>
      <c r="P37" s="139">
        <v>40190</v>
      </c>
      <c r="Q37" s="139">
        <v>50087</v>
      </c>
      <c r="R37" s="139">
        <v>2383</v>
      </c>
    </row>
    <row r="38" spans="1:18" ht="15" customHeight="1">
      <c r="A38" s="138">
        <v>1970</v>
      </c>
      <c r="B38" s="139">
        <v>217625</v>
      </c>
      <c r="C38" s="139">
        <v>25274</v>
      </c>
      <c r="D38" s="139">
        <v>21718</v>
      </c>
      <c r="E38" s="139">
        <v>3556</v>
      </c>
      <c r="F38" s="139">
        <v>17486</v>
      </c>
      <c r="G38" s="139">
        <v>4479</v>
      </c>
      <c r="H38" s="139">
        <v>11084</v>
      </c>
      <c r="I38" s="139">
        <v>1923</v>
      </c>
      <c r="J38" s="139"/>
      <c r="K38" s="139">
        <v>64909</v>
      </c>
      <c r="L38" s="139">
        <v>25347</v>
      </c>
      <c r="M38" s="139">
        <v>39562</v>
      </c>
      <c r="N38" s="139"/>
      <c r="O38" s="139">
        <v>109956</v>
      </c>
      <c r="P38" s="139">
        <v>46613</v>
      </c>
      <c r="Q38" s="139">
        <v>60569</v>
      </c>
      <c r="R38" s="139">
        <v>2774</v>
      </c>
    </row>
    <row r="39" spans="1:18" ht="15" customHeight="1">
      <c r="A39" s="138">
        <v>1971</v>
      </c>
      <c r="B39" s="139">
        <v>233905</v>
      </c>
      <c r="C39" s="139">
        <v>28621</v>
      </c>
      <c r="D39" s="139">
        <v>24631</v>
      </c>
      <c r="E39" s="139">
        <v>3990</v>
      </c>
      <c r="F39" s="139">
        <v>19162</v>
      </c>
      <c r="G39" s="139">
        <v>4950</v>
      </c>
      <c r="H39" s="139">
        <v>12099</v>
      </c>
      <c r="I39" s="139">
        <v>2113</v>
      </c>
      <c r="J39" s="139"/>
      <c r="K39" s="139">
        <v>74594</v>
      </c>
      <c r="L39" s="139">
        <v>28475</v>
      </c>
      <c r="M39" s="139">
        <v>46119</v>
      </c>
      <c r="N39" s="139"/>
      <c r="O39" s="139">
        <v>111528</v>
      </c>
      <c r="P39" s="139">
        <v>49220</v>
      </c>
      <c r="Q39" s="139">
        <v>59267</v>
      </c>
      <c r="R39" s="139">
        <v>3041</v>
      </c>
    </row>
    <row r="40" spans="1:18" ht="15" customHeight="1">
      <c r="A40" s="140" t="s">
        <v>188</v>
      </c>
      <c r="B40" s="139">
        <v>253478</v>
      </c>
      <c r="C40" s="139">
        <v>31926</v>
      </c>
      <c r="D40" s="139">
        <v>27490</v>
      </c>
      <c r="E40" s="139">
        <v>4436</v>
      </c>
      <c r="F40" s="139">
        <v>20243</v>
      </c>
      <c r="G40" s="139">
        <v>5403</v>
      </c>
      <c r="H40" s="139">
        <v>12537</v>
      </c>
      <c r="I40" s="139">
        <v>2303</v>
      </c>
      <c r="J40" s="139"/>
      <c r="K40" s="139">
        <v>72755</v>
      </c>
      <c r="L40" s="139">
        <v>25319</v>
      </c>
      <c r="M40" s="139">
        <v>47436</v>
      </c>
      <c r="N40" s="139"/>
      <c r="O40" s="139">
        <v>128554</v>
      </c>
      <c r="P40" s="139">
        <v>57417</v>
      </c>
      <c r="Q40" s="139">
        <v>67780</v>
      </c>
      <c r="R40" s="139">
        <v>3357</v>
      </c>
    </row>
    <row r="41" spans="1:18" ht="15" customHeight="1">
      <c r="A41" s="138">
        <v>1973</v>
      </c>
      <c r="B41" s="139">
        <v>265281</v>
      </c>
      <c r="C41" s="139">
        <v>24559</v>
      </c>
      <c r="D41" s="139">
        <v>21375</v>
      </c>
      <c r="E41" s="139">
        <v>3184</v>
      </c>
      <c r="F41" s="139">
        <v>22341</v>
      </c>
      <c r="G41" s="139">
        <v>6022</v>
      </c>
      <c r="H41" s="139">
        <v>13787</v>
      </c>
      <c r="I41" s="139">
        <v>2532</v>
      </c>
      <c r="J41" s="139"/>
      <c r="K41" s="139">
        <v>81222</v>
      </c>
      <c r="L41" s="139">
        <v>27191</v>
      </c>
      <c r="M41" s="139">
        <v>54031</v>
      </c>
      <c r="N41" s="139"/>
      <c r="O41" s="139">
        <v>137159</v>
      </c>
      <c r="P41" s="139">
        <v>60719</v>
      </c>
      <c r="Q41" s="139">
        <v>72906</v>
      </c>
      <c r="R41" s="139">
        <v>3534</v>
      </c>
    </row>
    <row r="42" spans="1:18" ht="15" customHeight="1">
      <c r="A42" s="138">
        <v>1974</v>
      </c>
      <c r="B42" s="139">
        <v>299586</v>
      </c>
      <c r="C42" s="139">
        <v>25922</v>
      </c>
      <c r="D42" s="139">
        <v>22561</v>
      </c>
      <c r="E42" s="139">
        <v>3361</v>
      </c>
      <c r="F42" s="139">
        <v>25313</v>
      </c>
      <c r="G42" s="139">
        <v>6809</v>
      </c>
      <c r="H42" s="139">
        <v>15668</v>
      </c>
      <c r="I42" s="139">
        <v>2836</v>
      </c>
      <c r="J42" s="139"/>
      <c r="K42" s="139">
        <v>95938</v>
      </c>
      <c r="L42" s="139">
        <v>30633</v>
      </c>
      <c r="M42" s="139">
        <v>65305</v>
      </c>
      <c r="N42" s="139"/>
      <c r="O42" s="139">
        <v>152413</v>
      </c>
      <c r="P42" s="139">
        <v>67407</v>
      </c>
      <c r="Q42" s="139">
        <v>81046</v>
      </c>
      <c r="R42" s="139">
        <v>3960</v>
      </c>
    </row>
    <row r="43" spans="1:18" ht="15" customHeight="1">
      <c r="A43" s="138">
        <v>1975</v>
      </c>
      <c r="B43" s="139">
        <v>326912</v>
      </c>
      <c r="C43" s="139">
        <v>20589</v>
      </c>
      <c r="D43" s="139">
        <v>17919</v>
      </c>
      <c r="E43" s="139">
        <v>2670</v>
      </c>
      <c r="F43" s="139">
        <v>28434</v>
      </c>
      <c r="G43" s="139">
        <v>7673</v>
      </c>
      <c r="H43" s="139">
        <v>17609</v>
      </c>
      <c r="I43" s="139">
        <v>3152</v>
      </c>
      <c r="J43" s="139"/>
      <c r="K43" s="139">
        <v>110748</v>
      </c>
      <c r="L43" s="139">
        <v>33797</v>
      </c>
      <c r="M43" s="139">
        <v>76951</v>
      </c>
      <c r="N43" s="139"/>
      <c r="O43" s="139">
        <v>167141</v>
      </c>
      <c r="P43" s="139">
        <v>74463</v>
      </c>
      <c r="Q43" s="139">
        <v>88260</v>
      </c>
      <c r="R43" s="139">
        <v>4418</v>
      </c>
    </row>
    <row r="44" spans="1:18" ht="15" customHeight="1">
      <c r="A44" s="138">
        <v>1976</v>
      </c>
      <c r="B44" s="139">
        <v>364153</v>
      </c>
      <c r="C44" s="139">
        <v>24185</v>
      </c>
      <c r="D44" s="139">
        <v>21048</v>
      </c>
      <c r="E44" s="139">
        <v>3137</v>
      </c>
      <c r="F44" s="139">
        <v>31213</v>
      </c>
      <c r="G44" s="139">
        <v>8278</v>
      </c>
      <c r="H44" s="139">
        <v>19512</v>
      </c>
      <c r="I44" s="139">
        <v>3423</v>
      </c>
      <c r="J44" s="139"/>
      <c r="K44" s="139">
        <v>122959</v>
      </c>
      <c r="L44" s="139">
        <v>36989</v>
      </c>
      <c r="M44" s="139">
        <v>85970</v>
      </c>
      <c r="N44" s="139"/>
      <c r="O44" s="139">
        <v>185796</v>
      </c>
      <c r="P44" s="139">
        <v>80817</v>
      </c>
      <c r="Q44" s="139">
        <v>100160</v>
      </c>
      <c r="R44" s="139">
        <v>4819</v>
      </c>
    </row>
    <row r="45" spans="1:18" ht="15" customHeight="1">
      <c r="A45" s="138">
        <v>1977</v>
      </c>
      <c r="B45" s="139">
        <v>401559</v>
      </c>
      <c r="C45" s="139">
        <v>24762</v>
      </c>
      <c r="D45" s="139">
        <v>21551</v>
      </c>
      <c r="E45" s="139">
        <v>3211</v>
      </c>
      <c r="F45" s="139">
        <v>34896</v>
      </c>
      <c r="G45" s="139">
        <v>9169</v>
      </c>
      <c r="H45" s="139">
        <v>21949</v>
      </c>
      <c r="I45" s="139">
        <v>3778</v>
      </c>
      <c r="J45" s="139"/>
      <c r="K45" s="139">
        <v>138674</v>
      </c>
      <c r="L45" s="139">
        <v>41835</v>
      </c>
      <c r="M45" s="139">
        <v>96839</v>
      </c>
      <c r="N45" s="139"/>
      <c r="O45" s="139">
        <v>203227</v>
      </c>
      <c r="P45" s="139">
        <v>88113</v>
      </c>
      <c r="Q45" s="139">
        <v>109855</v>
      </c>
      <c r="R45" s="139">
        <v>5259</v>
      </c>
    </row>
    <row r="46" spans="1:18" ht="15" customHeight="1">
      <c r="A46" s="138">
        <v>1978</v>
      </c>
      <c r="B46" s="139">
        <v>442816</v>
      </c>
      <c r="C46" s="139">
        <v>27931</v>
      </c>
      <c r="D46" s="139">
        <v>24308</v>
      </c>
      <c r="E46" s="139">
        <v>3623</v>
      </c>
      <c r="F46" s="139">
        <v>38376</v>
      </c>
      <c r="G46" s="139">
        <v>9986</v>
      </c>
      <c r="H46" s="139">
        <v>24343</v>
      </c>
      <c r="I46" s="139">
        <v>4047</v>
      </c>
      <c r="J46" s="139"/>
      <c r="K46" s="139">
        <v>152883</v>
      </c>
      <c r="L46" s="139">
        <v>46704</v>
      </c>
      <c r="M46" s="139">
        <v>106179</v>
      </c>
      <c r="N46" s="139"/>
      <c r="O46" s="139">
        <v>223626</v>
      </c>
      <c r="P46" s="139">
        <v>95428</v>
      </c>
      <c r="Q46" s="139">
        <v>122505</v>
      </c>
      <c r="R46" s="139">
        <v>5693</v>
      </c>
    </row>
    <row r="47" spans="1:18" ht="15" customHeight="1">
      <c r="A47" s="138">
        <v>1979</v>
      </c>
      <c r="B47" s="139">
        <v>488674</v>
      </c>
      <c r="C47" s="139">
        <v>32277</v>
      </c>
      <c r="D47" s="139">
        <v>28091</v>
      </c>
      <c r="E47" s="139">
        <v>4186</v>
      </c>
      <c r="F47" s="139">
        <v>42389</v>
      </c>
      <c r="G47" s="139">
        <v>11219</v>
      </c>
      <c r="H47" s="139">
        <v>26557</v>
      </c>
      <c r="I47" s="139">
        <v>4613</v>
      </c>
      <c r="J47" s="139"/>
      <c r="K47" s="139">
        <v>171492</v>
      </c>
      <c r="L47" s="139">
        <v>54149</v>
      </c>
      <c r="M47" s="139">
        <v>117343</v>
      </c>
      <c r="N47" s="139"/>
      <c r="O47" s="139">
        <v>242516</v>
      </c>
      <c r="P47" s="139">
        <v>106120</v>
      </c>
      <c r="Q47" s="139">
        <v>130065</v>
      </c>
      <c r="R47" s="139">
        <v>6331</v>
      </c>
    </row>
    <row r="48" spans="1:18" ht="15" customHeight="1">
      <c r="A48" s="138">
        <v>1980</v>
      </c>
      <c r="B48" s="139">
        <v>536006</v>
      </c>
      <c r="C48" s="139">
        <v>41376</v>
      </c>
      <c r="D48" s="139">
        <v>36010</v>
      </c>
      <c r="E48" s="139">
        <v>5366</v>
      </c>
      <c r="F48" s="139">
        <v>45330</v>
      </c>
      <c r="G48" s="139">
        <v>12810</v>
      </c>
      <c r="H48" s="139">
        <v>27269</v>
      </c>
      <c r="I48" s="139">
        <v>5251</v>
      </c>
      <c r="J48" s="139"/>
      <c r="K48" s="139">
        <v>194495</v>
      </c>
      <c r="L48" s="139">
        <v>63226</v>
      </c>
      <c r="M48" s="139">
        <v>131269</v>
      </c>
      <c r="N48" s="139"/>
      <c r="O48" s="139">
        <v>254805</v>
      </c>
      <c r="P48" s="139">
        <v>120900</v>
      </c>
      <c r="Q48" s="139">
        <v>126868</v>
      </c>
      <c r="R48" s="139">
        <v>7037</v>
      </c>
    </row>
    <row r="49" spans="1:19" ht="15" customHeight="1">
      <c r="A49" s="138">
        <v>1981</v>
      </c>
      <c r="B49" s="139">
        <v>584513</v>
      </c>
      <c r="C49" s="139">
        <v>49048</v>
      </c>
      <c r="D49" s="139">
        <v>35550</v>
      </c>
      <c r="E49" s="139">
        <v>13498</v>
      </c>
      <c r="F49" s="139">
        <v>49601</v>
      </c>
      <c r="G49" s="139">
        <v>14137</v>
      </c>
      <c r="H49" s="139">
        <v>29695</v>
      </c>
      <c r="I49" s="139">
        <v>5769</v>
      </c>
      <c r="J49" s="139"/>
      <c r="K49" s="139">
        <v>214301</v>
      </c>
      <c r="L49" s="139">
        <v>72514</v>
      </c>
      <c r="M49" s="139">
        <v>141787</v>
      </c>
      <c r="N49" s="139"/>
      <c r="O49" s="139">
        <v>271563</v>
      </c>
      <c r="P49" s="139">
        <v>131004</v>
      </c>
      <c r="Q49" s="139">
        <v>132999</v>
      </c>
      <c r="R49" s="139">
        <v>7560</v>
      </c>
    </row>
    <row r="50" spans="1:19" ht="15" customHeight="1">
      <c r="A50" s="138">
        <v>1982</v>
      </c>
      <c r="B50" s="139">
        <v>655002</v>
      </c>
      <c r="C50" s="139">
        <v>57986</v>
      </c>
      <c r="D50" s="139">
        <v>41749</v>
      </c>
      <c r="E50" s="139">
        <v>16237</v>
      </c>
      <c r="F50" s="139">
        <v>54415</v>
      </c>
      <c r="G50" s="139">
        <v>15735</v>
      </c>
      <c r="H50" s="139">
        <v>32267</v>
      </c>
      <c r="I50" s="139">
        <v>6413</v>
      </c>
      <c r="J50" s="139"/>
      <c r="K50" s="139">
        <v>249863</v>
      </c>
      <c r="L50" s="139">
        <v>88912</v>
      </c>
      <c r="M50" s="139">
        <v>160951</v>
      </c>
      <c r="N50" s="139"/>
      <c r="O50" s="139">
        <v>292738</v>
      </c>
      <c r="P50" s="139">
        <v>143032</v>
      </c>
      <c r="Q50" s="139">
        <v>141602</v>
      </c>
      <c r="R50" s="139">
        <v>8104</v>
      </c>
    </row>
    <row r="51" spans="1:19" ht="15" customHeight="1">
      <c r="A51" s="138">
        <v>1983</v>
      </c>
      <c r="B51" s="139">
        <v>725119</v>
      </c>
      <c r="C51" s="139">
        <v>66431</v>
      </c>
      <c r="D51" s="139">
        <v>47603</v>
      </c>
      <c r="E51" s="139">
        <v>18828</v>
      </c>
      <c r="F51" s="139">
        <v>58282</v>
      </c>
      <c r="G51" s="139">
        <v>17100</v>
      </c>
      <c r="H51" s="139">
        <v>34302</v>
      </c>
      <c r="I51" s="139">
        <v>6880</v>
      </c>
      <c r="J51" s="139"/>
      <c r="K51" s="139">
        <v>283808</v>
      </c>
      <c r="L51" s="139">
        <v>105949</v>
      </c>
      <c r="M51" s="139">
        <v>177859</v>
      </c>
      <c r="N51" s="139"/>
      <c r="O51" s="139">
        <v>316598</v>
      </c>
      <c r="P51" s="139">
        <v>156850</v>
      </c>
      <c r="Q51" s="139">
        <v>151021</v>
      </c>
      <c r="R51" s="139">
        <v>8727</v>
      </c>
    </row>
    <row r="52" spans="1:19" ht="15" customHeight="1">
      <c r="A52" s="138">
        <v>1984</v>
      </c>
      <c r="B52" s="139">
        <v>779614</v>
      </c>
      <c r="C52" s="139">
        <v>73912</v>
      </c>
      <c r="D52" s="139">
        <v>53077</v>
      </c>
      <c r="E52" s="139">
        <v>20835</v>
      </c>
      <c r="F52" s="139">
        <v>60704</v>
      </c>
      <c r="G52" s="139">
        <v>18392</v>
      </c>
      <c r="H52" s="139">
        <v>35018</v>
      </c>
      <c r="I52" s="139">
        <v>7294</v>
      </c>
      <c r="J52" s="139"/>
      <c r="K52" s="139">
        <v>313893</v>
      </c>
      <c r="L52" s="139">
        <v>120375</v>
      </c>
      <c r="M52" s="139">
        <v>193518</v>
      </c>
      <c r="N52" s="139"/>
      <c r="O52" s="139">
        <v>331105</v>
      </c>
      <c r="P52" s="139">
        <v>170195</v>
      </c>
      <c r="Q52" s="139">
        <v>151635</v>
      </c>
      <c r="R52" s="139">
        <v>9275</v>
      </c>
    </row>
    <row r="53" spans="1:19" ht="15" customHeight="1">
      <c r="A53" s="138">
        <v>1985</v>
      </c>
      <c r="B53" s="139">
        <v>840715</v>
      </c>
      <c r="C53" s="139">
        <v>83019</v>
      </c>
      <c r="D53" s="139">
        <v>59993</v>
      </c>
      <c r="E53" s="139">
        <v>23026</v>
      </c>
      <c r="F53" s="139">
        <v>64022</v>
      </c>
      <c r="G53" s="139">
        <v>19885</v>
      </c>
      <c r="H53" s="139">
        <v>36218</v>
      </c>
      <c r="I53" s="139">
        <v>7919</v>
      </c>
      <c r="J53" s="139"/>
      <c r="K53" s="139">
        <v>345783</v>
      </c>
      <c r="L53" s="139">
        <v>135865</v>
      </c>
      <c r="M53" s="139">
        <v>209918</v>
      </c>
      <c r="N53" s="139"/>
      <c r="O53" s="139">
        <v>347891</v>
      </c>
      <c r="P53" s="139">
        <v>184701</v>
      </c>
      <c r="Q53" s="139">
        <v>153356</v>
      </c>
      <c r="R53" s="139">
        <v>9834</v>
      </c>
    </row>
    <row r="54" spans="1:19" ht="15" customHeight="1">
      <c r="A54" s="138">
        <v>1986</v>
      </c>
      <c r="B54" s="139">
        <v>894834</v>
      </c>
      <c r="C54" s="139">
        <v>91811</v>
      </c>
      <c r="D54" s="139">
        <v>66804</v>
      </c>
      <c r="E54" s="139">
        <v>25007</v>
      </c>
      <c r="F54" s="139">
        <v>64622</v>
      </c>
      <c r="G54" s="139">
        <v>21064</v>
      </c>
      <c r="H54" s="139">
        <v>35183</v>
      </c>
      <c r="I54" s="139">
        <v>8375</v>
      </c>
      <c r="J54" s="139"/>
      <c r="K54" s="139">
        <v>383932</v>
      </c>
      <c r="L54" s="139">
        <v>154300</v>
      </c>
      <c r="M54" s="139">
        <v>229632</v>
      </c>
      <c r="N54" s="139"/>
      <c r="O54" s="139">
        <v>354469</v>
      </c>
      <c r="P54" s="139">
        <v>198853</v>
      </c>
      <c r="Q54" s="139">
        <v>145151</v>
      </c>
      <c r="R54" s="139">
        <v>10465</v>
      </c>
    </row>
    <row r="55" spans="1:19" ht="15" customHeight="1">
      <c r="A55" s="138">
        <v>1987</v>
      </c>
      <c r="B55" s="139">
        <v>963498</v>
      </c>
      <c r="C55" s="139">
        <v>99169</v>
      </c>
      <c r="D55" s="139">
        <v>72155</v>
      </c>
      <c r="E55" s="139">
        <v>27014</v>
      </c>
      <c r="F55" s="139">
        <v>67815</v>
      </c>
      <c r="G55" s="139">
        <v>22085</v>
      </c>
      <c r="H55" s="139">
        <v>36992</v>
      </c>
      <c r="I55" s="139">
        <v>8738</v>
      </c>
      <c r="J55" s="139"/>
      <c r="K55" s="139">
        <v>417833</v>
      </c>
      <c r="L55" s="139">
        <v>169797</v>
      </c>
      <c r="M55" s="139">
        <v>248036</v>
      </c>
      <c r="N55" s="139"/>
      <c r="O55" s="139">
        <v>378681</v>
      </c>
      <c r="P55" s="139">
        <v>211210</v>
      </c>
      <c r="Q55" s="139">
        <v>156535</v>
      </c>
      <c r="R55" s="139">
        <v>10936</v>
      </c>
    </row>
    <row r="56" spans="1:19" ht="15" customHeight="1">
      <c r="A56" s="140" t="s">
        <v>189</v>
      </c>
      <c r="B56" s="139">
        <v>994894</v>
      </c>
      <c r="C56" s="139">
        <v>106398</v>
      </c>
      <c r="D56" s="139">
        <v>76960</v>
      </c>
      <c r="E56" s="139">
        <v>29438</v>
      </c>
      <c r="F56" s="139">
        <v>65649</v>
      </c>
      <c r="G56" s="139">
        <v>22903</v>
      </c>
      <c r="H56" s="139">
        <v>33772</v>
      </c>
      <c r="I56" s="139">
        <v>8974</v>
      </c>
      <c r="J56" s="139"/>
      <c r="K56" s="139">
        <v>455734</v>
      </c>
      <c r="L56" s="139">
        <v>190771</v>
      </c>
      <c r="M56" s="139">
        <v>264963</v>
      </c>
      <c r="N56" s="139"/>
      <c r="O56" s="139">
        <v>367113</v>
      </c>
      <c r="P56" s="139">
        <v>220112</v>
      </c>
      <c r="Q56" s="139">
        <v>136015</v>
      </c>
      <c r="R56" s="139">
        <v>10986</v>
      </c>
    </row>
    <row r="57" spans="1:19" ht="15" customHeight="1">
      <c r="A57" s="138">
        <v>1989</v>
      </c>
      <c r="B57" s="139">
        <v>1054069</v>
      </c>
      <c r="C57" s="139">
        <v>115322</v>
      </c>
      <c r="D57" s="139">
        <v>89757</v>
      </c>
      <c r="E57" s="139">
        <v>25565</v>
      </c>
      <c r="F57" s="139">
        <v>65993</v>
      </c>
      <c r="G57" s="139">
        <v>24186</v>
      </c>
      <c r="H57" s="139">
        <v>32418</v>
      </c>
      <c r="I57" s="139">
        <v>9389</v>
      </c>
      <c r="J57" s="139"/>
      <c r="K57" s="139">
        <v>500199</v>
      </c>
      <c r="L57" s="139">
        <v>212088</v>
      </c>
      <c r="M57" s="139">
        <v>288111</v>
      </c>
      <c r="N57" s="139"/>
      <c r="O57" s="139">
        <v>372555</v>
      </c>
      <c r="P57" s="139">
        <v>234967</v>
      </c>
      <c r="Q57" s="139">
        <v>125978</v>
      </c>
      <c r="R57" s="139">
        <v>11610</v>
      </c>
    </row>
    <row r="58" spans="1:19" ht="15" customHeight="1">
      <c r="A58" s="138">
        <v>1990</v>
      </c>
      <c r="B58" s="139">
        <v>1121529</v>
      </c>
      <c r="C58" s="139">
        <v>125020</v>
      </c>
      <c r="D58" s="139">
        <v>97254</v>
      </c>
      <c r="E58" s="139">
        <v>27766</v>
      </c>
      <c r="F58" s="139">
        <v>66682</v>
      </c>
      <c r="G58" s="139">
        <v>25357</v>
      </c>
      <c r="H58" s="139">
        <v>31623</v>
      </c>
      <c r="I58" s="139">
        <v>9702</v>
      </c>
      <c r="J58" s="139"/>
      <c r="K58" s="139">
        <v>548068</v>
      </c>
      <c r="L58" s="139">
        <v>235254</v>
      </c>
      <c r="M58" s="139">
        <v>312814</v>
      </c>
      <c r="N58" s="139"/>
      <c r="O58" s="139">
        <v>381759</v>
      </c>
      <c r="P58" s="139">
        <v>251050</v>
      </c>
      <c r="Q58" s="139">
        <v>118438</v>
      </c>
      <c r="R58" s="139">
        <v>12271</v>
      </c>
    </row>
    <row r="59" spans="1:19" ht="15" customHeight="1">
      <c r="A59" s="138">
        <v>1991</v>
      </c>
      <c r="B59" s="139">
        <v>1186704</v>
      </c>
      <c r="C59" s="139">
        <v>135798</v>
      </c>
      <c r="D59" s="139">
        <v>105761</v>
      </c>
      <c r="E59" s="139">
        <v>30037</v>
      </c>
      <c r="F59" s="139">
        <v>67314</v>
      </c>
      <c r="G59" s="139">
        <v>26460</v>
      </c>
      <c r="H59" s="139">
        <v>30673</v>
      </c>
      <c r="I59" s="139">
        <v>10181</v>
      </c>
      <c r="J59" s="139"/>
      <c r="K59" s="139">
        <v>592608</v>
      </c>
      <c r="L59" s="139">
        <v>256041</v>
      </c>
      <c r="M59" s="139">
        <v>336567</v>
      </c>
      <c r="N59" s="139"/>
      <c r="O59" s="139">
        <v>390984</v>
      </c>
      <c r="P59" s="139">
        <v>265490</v>
      </c>
      <c r="Q59" s="139">
        <v>112658</v>
      </c>
      <c r="R59" s="139">
        <v>12836</v>
      </c>
    </row>
    <row r="60" spans="1:19" ht="15" customHeight="1">
      <c r="A60" s="138">
        <v>1992</v>
      </c>
      <c r="B60" s="139">
        <v>1266246</v>
      </c>
      <c r="C60" s="139">
        <v>150041</v>
      </c>
      <c r="D60" s="139">
        <v>117586</v>
      </c>
      <c r="E60" s="139">
        <v>32455</v>
      </c>
      <c r="F60" s="139">
        <v>68496</v>
      </c>
      <c r="G60" s="139">
        <v>27773</v>
      </c>
      <c r="H60" s="139">
        <v>30027</v>
      </c>
      <c r="I60" s="139">
        <v>10696</v>
      </c>
      <c r="J60" s="139"/>
      <c r="K60" s="139">
        <v>643926</v>
      </c>
      <c r="L60" s="139">
        <v>279190</v>
      </c>
      <c r="M60" s="139">
        <v>364736</v>
      </c>
      <c r="N60" s="139"/>
      <c r="O60" s="139">
        <v>403783</v>
      </c>
      <c r="P60" s="139">
        <v>281666</v>
      </c>
      <c r="Q60" s="139">
        <v>108246</v>
      </c>
      <c r="R60" s="139">
        <v>13871</v>
      </c>
    </row>
    <row r="61" spans="1:19" ht="15" customHeight="1">
      <c r="A61" s="138">
        <v>1993</v>
      </c>
      <c r="B61" s="139">
        <v>1348916</v>
      </c>
      <c r="C61" s="139">
        <v>162861</v>
      </c>
      <c r="D61" s="139">
        <v>128058</v>
      </c>
      <c r="E61" s="139">
        <v>34803</v>
      </c>
      <c r="F61" s="139">
        <v>69516</v>
      </c>
      <c r="G61" s="139">
        <v>28893</v>
      </c>
      <c r="H61" s="139">
        <v>29513</v>
      </c>
      <c r="I61" s="139">
        <v>11110</v>
      </c>
      <c r="J61" s="139"/>
      <c r="K61" s="139">
        <v>697743</v>
      </c>
      <c r="L61" s="139">
        <v>301742</v>
      </c>
      <c r="M61" s="139">
        <v>396001</v>
      </c>
      <c r="N61" s="139"/>
      <c r="O61" s="139">
        <v>418796</v>
      </c>
      <c r="P61" s="139">
        <v>297919</v>
      </c>
      <c r="Q61" s="139">
        <v>105940</v>
      </c>
      <c r="R61" s="139">
        <v>14937</v>
      </c>
    </row>
    <row r="62" spans="1:19" ht="15" customHeight="1" thickBot="1">
      <c r="A62" s="141">
        <v>1994</v>
      </c>
      <c r="B62" s="142">
        <v>1438365</v>
      </c>
      <c r="C62" s="142">
        <v>173657</v>
      </c>
      <c r="D62" s="142">
        <v>135994</v>
      </c>
      <c r="E62" s="142">
        <v>37663</v>
      </c>
      <c r="F62" s="142">
        <v>71236</v>
      </c>
      <c r="G62" s="142">
        <v>30166</v>
      </c>
      <c r="H62" s="142">
        <v>29447</v>
      </c>
      <c r="I62" s="142">
        <v>11623</v>
      </c>
      <c r="J62" s="142"/>
      <c r="K62" s="142">
        <v>751171</v>
      </c>
      <c r="L62" s="142">
        <v>316373</v>
      </c>
      <c r="M62" s="142">
        <v>434798</v>
      </c>
      <c r="N62" s="142"/>
      <c r="O62" s="142">
        <v>442301</v>
      </c>
      <c r="P62" s="142">
        <v>318246</v>
      </c>
      <c r="Q62" s="142">
        <v>107773</v>
      </c>
      <c r="R62" s="142">
        <v>16282</v>
      </c>
    </row>
    <row r="63" spans="1:19" ht="15" customHeight="1">
      <c r="A63" s="426" t="s">
        <v>16</v>
      </c>
      <c r="B63" s="426"/>
      <c r="C63" s="426"/>
      <c r="D63" s="426"/>
      <c r="E63" s="426"/>
      <c r="F63" s="426"/>
      <c r="G63" s="426"/>
      <c r="H63" s="426"/>
      <c r="I63" s="426"/>
      <c r="J63" s="426"/>
      <c r="K63" s="426"/>
      <c r="L63" s="426"/>
      <c r="M63" s="426"/>
      <c r="N63" s="426"/>
      <c r="O63" s="426"/>
      <c r="P63" s="426"/>
      <c r="Q63" s="426"/>
      <c r="R63" s="426"/>
      <c r="S63" s="426"/>
    </row>
    <row r="64" spans="1:19" ht="15" customHeight="1">
      <c r="A64" s="355" t="s">
        <v>278</v>
      </c>
      <c r="B64" s="355"/>
      <c r="C64" s="355"/>
      <c r="D64" s="355"/>
      <c r="E64" s="355"/>
      <c r="F64" s="355"/>
      <c r="G64" s="355"/>
      <c r="H64" s="355"/>
      <c r="I64" s="355"/>
      <c r="J64" s="355"/>
      <c r="K64" s="355"/>
      <c r="L64" s="355"/>
      <c r="M64" s="355"/>
      <c r="N64" s="355"/>
      <c r="O64" s="355"/>
      <c r="P64" s="355"/>
      <c r="Q64" s="355"/>
      <c r="R64" s="355"/>
      <c r="S64" s="355"/>
    </row>
    <row r="65" spans="1:21" ht="15" customHeight="1">
      <c r="A65" s="362" t="s">
        <v>190</v>
      </c>
      <c r="B65" s="360"/>
      <c r="C65" s="360"/>
      <c r="D65" s="360"/>
      <c r="E65" s="360"/>
      <c r="F65" s="360"/>
      <c r="G65" s="360"/>
      <c r="H65" s="360"/>
      <c r="I65" s="360"/>
      <c r="J65" s="360"/>
      <c r="K65" s="360"/>
      <c r="L65" s="360"/>
      <c r="M65" s="360"/>
      <c r="N65" s="360"/>
      <c r="O65" s="360"/>
      <c r="P65" s="360"/>
      <c r="Q65" s="360"/>
      <c r="R65" s="360"/>
      <c r="S65" s="360"/>
      <c r="T65" s="356"/>
      <c r="U65" s="356"/>
    </row>
    <row r="66" spans="1:21" ht="15" customHeight="1">
      <c r="A66" s="362" t="s">
        <v>191</v>
      </c>
      <c r="B66" s="360"/>
      <c r="C66" s="360"/>
      <c r="D66" s="360"/>
      <c r="E66" s="360"/>
      <c r="F66" s="360"/>
      <c r="G66" s="360"/>
      <c r="H66" s="360"/>
      <c r="I66" s="360"/>
      <c r="J66" s="360"/>
      <c r="K66" s="360"/>
      <c r="L66" s="360"/>
      <c r="M66" s="360"/>
      <c r="N66" s="360"/>
      <c r="O66" s="360"/>
      <c r="P66" s="360"/>
      <c r="Q66" s="360"/>
      <c r="R66" s="360"/>
      <c r="S66" s="360"/>
      <c r="T66" s="356"/>
      <c r="U66" s="356"/>
    </row>
    <row r="67" spans="1:21" ht="15" customHeight="1">
      <c r="A67" s="362" t="s">
        <v>192</v>
      </c>
      <c r="B67" s="360"/>
      <c r="C67" s="360"/>
      <c r="D67" s="360"/>
      <c r="E67" s="360"/>
      <c r="F67" s="360"/>
      <c r="G67" s="360"/>
      <c r="H67" s="360"/>
      <c r="I67" s="360"/>
      <c r="J67" s="360"/>
      <c r="K67" s="360"/>
      <c r="L67" s="360"/>
      <c r="M67" s="360"/>
      <c r="N67" s="360"/>
      <c r="O67" s="360"/>
      <c r="P67" s="360"/>
      <c r="Q67" s="360"/>
      <c r="R67" s="360"/>
      <c r="S67" s="360"/>
      <c r="T67" s="356"/>
      <c r="U67" s="356"/>
    </row>
    <row r="68" spans="1:21" ht="15" customHeight="1">
      <c r="A68" s="363"/>
      <c r="B68" s="361"/>
      <c r="C68" s="361"/>
      <c r="D68" s="361"/>
      <c r="E68" s="361"/>
      <c r="F68" s="361"/>
      <c r="G68" s="361"/>
      <c r="H68" s="361"/>
      <c r="I68" s="361"/>
      <c r="J68" s="361"/>
      <c r="K68" s="361"/>
      <c r="L68" s="361"/>
      <c r="M68" s="361"/>
      <c r="N68" s="361"/>
      <c r="O68" s="361"/>
      <c r="P68" s="361"/>
      <c r="Q68" s="361"/>
      <c r="R68" s="361"/>
      <c r="S68" s="361"/>
      <c r="T68" s="357"/>
      <c r="U68" s="357"/>
    </row>
    <row r="69" spans="1:21" ht="15" customHeight="1">
      <c r="A69" s="363"/>
      <c r="B69" s="361"/>
      <c r="C69" s="361"/>
      <c r="D69" s="361"/>
      <c r="E69" s="361"/>
      <c r="F69" s="361"/>
      <c r="G69" s="361"/>
      <c r="H69" s="361"/>
      <c r="I69" s="361"/>
      <c r="J69" s="361"/>
      <c r="K69" s="361"/>
      <c r="L69" s="361"/>
      <c r="M69" s="361"/>
      <c r="N69" s="361"/>
      <c r="O69" s="361"/>
      <c r="P69" s="361"/>
      <c r="Q69" s="361"/>
      <c r="R69" s="361"/>
      <c r="S69" s="361"/>
      <c r="T69" s="357"/>
      <c r="U69" s="357"/>
    </row>
    <row r="70" spans="1:21" ht="15" customHeight="1"/>
  </sheetData>
  <mergeCells count="27">
    <mergeCell ref="A2:R2"/>
    <mergeCell ref="A5:A10"/>
    <mergeCell ref="B5:B10"/>
    <mergeCell ref="C6:E6"/>
    <mergeCell ref="C7:E8"/>
    <mergeCell ref="R7:R10"/>
    <mergeCell ref="F6:I6"/>
    <mergeCell ref="A3:O3"/>
    <mergeCell ref="P3:R3"/>
    <mergeCell ref="O7:O10"/>
    <mergeCell ref="I7:I10"/>
    <mergeCell ref="L7:L10"/>
    <mergeCell ref="C9:C10"/>
    <mergeCell ref="K7:K10"/>
    <mergeCell ref="A63:S63"/>
    <mergeCell ref="D9:D10"/>
    <mergeCell ref="F7:F10"/>
    <mergeCell ref="K5:R5"/>
    <mergeCell ref="K6:M6"/>
    <mergeCell ref="Q7:Q10"/>
    <mergeCell ref="H7:H10"/>
    <mergeCell ref="O6:R6"/>
    <mergeCell ref="P7:P10"/>
    <mergeCell ref="C5:I5"/>
    <mergeCell ref="M7:M10"/>
    <mergeCell ref="E9:E10"/>
    <mergeCell ref="G7:G10"/>
  </mergeCells>
  <phoneticPr fontId="4" type="noConversion"/>
  <hyperlinks>
    <hyperlink ref="A1" location="Índice!A1" display="Regresar" xr:uid="{00000000-0004-0000-0800-000000000000}"/>
  </hyperlinks>
  <printOptions horizontalCentered="1" gridLinesSet="0"/>
  <pageMargins left="0.27559055118110237" right="0.27559055118110237" top="0.39370078740157483" bottom="0" header="0" footer="0"/>
  <pageSetup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vt:i4>
      </vt:variant>
    </vt:vector>
  </HeadingPairs>
  <TitlesOfParts>
    <vt:vector size="21" baseType="lpstr">
      <vt:lpstr>Índice</vt:lpstr>
      <vt:lpstr>Glosario</vt:lpstr>
      <vt:lpstr>X.1</vt:lpstr>
      <vt:lpstr>X.2</vt:lpstr>
      <vt:lpstr>X.3</vt:lpstr>
      <vt:lpstr>X.4</vt:lpstr>
      <vt:lpstr>X.5</vt:lpstr>
      <vt:lpstr>X.6</vt:lpstr>
      <vt:lpstr>X.7</vt:lpstr>
      <vt:lpstr>X.7.1</vt:lpstr>
      <vt:lpstr>X.8</vt:lpstr>
      <vt:lpstr>X.9</vt:lpstr>
      <vt:lpstr>X.10</vt:lpstr>
      <vt:lpstr>X.11</vt:lpstr>
      <vt:lpstr>X.12</vt:lpstr>
      <vt:lpstr>X.13</vt:lpstr>
      <vt:lpstr>X.14</vt:lpstr>
      <vt:lpstr>X.15</vt:lpstr>
      <vt:lpstr>X.16</vt:lpstr>
      <vt:lpstr>X.17</vt:lpstr>
      <vt:lpstr>X.1!Cuadro_No._IX.1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CONTRALORIA GENERAL</dc:creator>
  <cp:lastModifiedBy>Juan Carlos Garcia Romero</cp:lastModifiedBy>
  <cp:lastPrinted>2022-07-29T18:45:11Z</cp:lastPrinted>
  <dcterms:created xsi:type="dcterms:W3CDTF">1999-12-30T16:08:47Z</dcterms:created>
  <dcterms:modified xsi:type="dcterms:W3CDTF">2022-08-01T20:45:06Z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